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202300"/>
  <mc:AlternateContent xmlns:mc="http://schemas.openxmlformats.org/markup-compatibility/2006">
    <mc:Choice Requires="x15">
      <x15ac:absPath xmlns:x15ac="http://schemas.microsoft.com/office/spreadsheetml/2010/11/ac" url="N:\ACCT\MUTUAL\2025\1Q25\8-K\"/>
    </mc:Choice>
  </mc:AlternateContent>
  <xr:revisionPtr revIDLastSave="0" documentId="13_ncr:1_{DBB0411C-992A-4A1F-B5ED-857BDD1D036A}"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0" i="1" l="1"/>
  <c r="D129" i="1"/>
  <c r="D122" i="1"/>
  <c r="D110" i="1"/>
  <c r="D112" i="1"/>
  <c r="D105" i="1"/>
  <c r="D83" i="1"/>
  <c r="D65" i="1"/>
  <c r="D41" i="1"/>
  <c r="H142" i="1"/>
  <c r="F140" i="1"/>
  <c r="F129" i="1"/>
  <c r="F122" i="1"/>
  <c r="F112" i="1"/>
  <c r="F105" i="1"/>
  <c r="F83" i="1"/>
  <c r="F65" i="1"/>
  <c r="F41" i="1"/>
  <c r="E140" i="1"/>
  <c r="E129" i="1"/>
  <c r="E122" i="1"/>
  <c r="E112" i="1"/>
  <c r="E105" i="1"/>
  <c r="E83" i="1"/>
  <c r="E65" i="1"/>
  <c r="E41" i="1"/>
  <c r="I71" i="1"/>
  <c r="I45" i="1"/>
  <c r="I24" i="1"/>
  <c r="E142" i="1"/>
  <c r="E93" i="1"/>
  <c r="F142" i="1"/>
  <c r="F93" i="1"/>
  <c r="D142" i="1"/>
  <c r="D93" i="1"/>
</calcChain>
</file>

<file path=xl/sharedStrings.xml><?xml version="1.0" encoding="utf-8"?>
<sst xmlns="http://schemas.openxmlformats.org/spreadsheetml/2006/main" count="427" uniqueCount="310">
  <si>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</si>
  <si>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</si>
  <si>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</si>
  <si>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</si>
  <si>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</si>
  <si>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</si>
  <si>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</si>
  <si>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</si>
  <si>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</si>
  <si>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</si>
  <si>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Harris Teeter</t>
  </si>
  <si>
    <t>Bethesda Row</t>
  </si>
  <si>
    <t>Giant Food</t>
  </si>
  <si>
    <t>Apple / Anthropologie / Equinox / Multiple Restaurants</t>
  </si>
  <si>
    <t>Birch &amp; Broad</t>
  </si>
  <si>
    <t>CVS / Staples</t>
  </si>
  <si>
    <t xml:space="preserve">Chesterbrook </t>
  </si>
  <si>
    <t>Safeway</t>
  </si>
  <si>
    <t>Starbucks</t>
  </si>
  <si>
    <t>Congressional Plaza</t>
  </si>
  <si>
    <t>The Fresh Market</t>
  </si>
  <si>
    <t>Ulta / Barnes &amp; Noble / Container Store</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</si>
  <si>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</si>
  <si>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</si>
  <si>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</si>
  <si>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</si>
  <si>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</si>
  <si>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</si>
  <si>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</si>
  <si>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</si>
  <si>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</si>
  <si>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</si>
  <si>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</si>
  <si>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</si>
  <si>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</si>
  <si>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</si>
  <si>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</si>
  <si>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</si>
  <si>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</si>
  <si>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</si>
  <si>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</si>
  <si>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</si>
  <si>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</si>
  <si>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</si>
  <si>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</si>
  <si>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</si>
  <si>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</si>
  <si>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</si>
  <si>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</si>
  <si>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</si>
  <si>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</si>
  <si>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</si>
  <si>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</si>
  <si>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</si>
  <si>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</si>
  <si>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</si>
  <si>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t>
  </si>
  <si>
    <t>Micro Center / CVS / Michaels</t>
  </si>
  <si>
    <t>Quince Orchard</t>
  </si>
  <si>
    <t>HomeGoods / L.A. Fitness / Staples</t>
  </si>
  <si>
    <t>Tower Shopping Center</t>
  </si>
  <si>
    <t>L.A. Mart</t>
  </si>
  <si>
    <t>Total Wine &amp; More / Talbots</t>
  </si>
  <si>
    <t>Twinbrooke Centre</t>
  </si>
  <si>
    <t>Outback Steakhouse</t>
  </si>
  <si>
    <t>Tyson's Station</t>
  </si>
  <si>
    <t>Village at Shirlington</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</si>
  <si>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</si>
  <si>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</si>
  <si>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</si>
  <si>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</si>
  <si>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</si>
  <si>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</si>
  <si>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</si>
  <si>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</si>
  <si>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</si>
  <si>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</si>
  <si>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</si>
  <si>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</si>
  <si>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</si>
  <si>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</si>
  <si>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</si>
  <si>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</si>
  <si>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</si>
  <si>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</si>
  <si>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</si>
  <si>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</si>
  <si>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</si>
  <si>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</si>
  <si>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</si>
  <si>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</si>
  <si>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</si>
  <si>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Del Monte Shopping Center</t>
  </si>
  <si>
    <t>Salinas, CA</t>
  </si>
  <si>
    <t>Macy's / Petco / Pottery Barn / Apple</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</si>
  <si>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</si>
  <si>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</si>
  <si>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</si>
  <si>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</si>
  <si>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</si>
  <si>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</si>
  <si>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</si>
  <si>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</si>
  <si>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</si>
  <si>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</si>
  <si>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</si>
  <si>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</si>
  <si>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</si>
  <si>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</si>
  <si>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</si>
  <si>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</si>
  <si>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</si>
  <si>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</si>
  <si>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</si>
  <si>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</si>
  <si>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Old Town Center</t>
  </si>
  <si>
    <t xml:space="preserve">San Jose-Sunnyvale-Santa Clara, CA </t>
  </si>
  <si>
    <t>Anthropologie / Sephora / Arhaus Furniture / Teleferic Barcelona</t>
  </si>
  <si>
    <t>Olivo at Mission Hills</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</si>
  <si>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</si>
  <si>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</si>
  <si>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</si>
  <si>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</si>
  <si>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</si>
  <si>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</si>
  <si>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</si>
  <si>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</si>
  <si>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</si>
  <si>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</si>
  <si>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(3)(5)</t>
  </si>
  <si>
    <t>Trader Joe's / Walmart</t>
  </si>
  <si>
    <t>24 Hour Fitness</t>
  </si>
  <si>
    <t>Santana Row</t>
  </si>
  <si>
    <t>Crate &amp; Barrel / Container Store / Best Buy / Sephora / Multiple Restaurants</t>
  </si>
  <si>
    <t>Sylmar Towne Center</t>
  </si>
  <si>
    <t>Food 4 Less</t>
  </si>
  <si>
    <t>CVS</t>
  </si>
  <si>
    <t>Westgate Center</t>
  </si>
  <si>
    <t>Target / TBA</t>
  </si>
  <si>
    <t>Nordstrom Rack / Nike Factory / TJ Maxx / Ross Dress for Less</t>
  </si>
  <si>
    <t>Total California</t>
  </si>
  <si>
    <t>Brick Plaza</t>
  </si>
  <si>
    <t>New York-Newark-Jersey City, NY-NJ-PA</t>
  </si>
  <si>
    <t>AMC / HomeGoods / Ulta / Burlington</t>
  </si>
  <si>
    <t>Brook 35</t>
  </si>
  <si>
    <t>(4) (5)</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</si>
  <si>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</si>
  <si>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</si>
  <si>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</si>
  <si>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</si>
  <si>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</si>
  <si>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</si>
  <si>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</si>
  <si>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</si>
  <si>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</si>
  <si>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</si>
  <si>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</si>
  <si>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</si>
  <si>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</si>
  <si>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</si>
  <si>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</si>
  <si>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</si>
  <si>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</si>
  <si>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</si>
  <si>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</si>
  <si>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(4) (6) </t>
  </si>
  <si>
    <t>CVS / New York Sports Club / Sephora / Multiple Restaurants</t>
  </si>
  <si>
    <t>Huntington</t>
  </si>
  <si>
    <t>Petsmart / REI / Ulta / Container Store</t>
  </si>
  <si>
    <t>Huntington Square</t>
  </si>
  <si>
    <t>Aldi / Stop &amp; Shop (S)</t>
  </si>
  <si>
    <t>At Home / AMC</t>
  </si>
  <si>
    <t>Melville Mall</t>
  </si>
  <si>
    <t>Uncle Giuseppe's Marketplace</t>
  </si>
  <si>
    <t>Marshalls / Dick's Sporting Goods</t>
  </si>
  <si>
    <t>Mercer on One</t>
  </si>
  <si>
    <t>Trenton, NJ</t>
  </si>
  <si>
    <t>Nike / Ross Dress for Less / Nordstrom Rack / REI / Tesla</t>
  </si>
  <si>
    <t>The Grove at Shrewsbury</t>
  </si>
  <si>
    <t>Bloomies / Lululemon / Anthropologie / Pottery Barn / Williams-Sonoma</t>
  </si>
  <si>
    <t>Troy Hills</t>
  </si>
  <si>
    <t>Floor &amp; Décor / Michaels</t>
  </si>
  <si>
    <t>Total NY Metro/New Jersey</t>
  </si>
  <si>
    <t>Andorra</t>
  </si>
  <si>
    <t>Philadelphia-Camden-Wilmington, PA-NJ-DE-MD</t>
  </si>
  <si>
    <t>TBA</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</si>
  <si>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</si>
  <si>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</si>
  <si>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</si>
  <si>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</si>
  <si>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</si>
  <si>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</si>
  <si>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</si>
  <si>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</si>
  <si>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</si>
  <si>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</si>
  <si>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</si>
  <si>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</si>
  <si>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</si>
  <si>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</si>
  <si>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</si>
  <si>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</si>
  <si>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</si>
  <si>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</si>
  <si>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</si>
  <si>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</si>
  <si>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</si>
  <si>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</si>
  <si>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</si>
  <si>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</si>
  <si>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Burlington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</si>
  <si>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</si>
  <si>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</si>
  <si>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</si>
  <si>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</si>
  <si>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</si>
  <si>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</si>
  <si>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</si>
  <si>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</si>
  <si>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</si>
  <si>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</si>
  <si>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</si>
  <si>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</si>
  <si>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</si>
  <si>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</si>
  <si>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</si>
  <si>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</si>
  <si>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Miami-Fort Lauderdale-West Palm Beach, FL</t>
  </si>
  <si>
    <t>Cinepolis Theaters / Youfit Health Club / Multiple Restaurants</t>
  </si>
  <si>
    <t>Del Mar Village</t>
  </si>
  <si>
    <t>Winn Dixie</t>
  </si>
  <si>
    <t>Shops at Pembroke Gardens</t>
  </si>
  <si>
    <t>Nike Factory / Old Navy / DSW / Barnes &amp; Noble</t>
  </si>
  <si>
    <t>Tower Shops</t>
  </si>
  <si>
    <t>Trader Joe's / Costco (S)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</si>
  <si>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</si>
  <si>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</si>
  <si>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</si>
  <si>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</si>
  <si>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</si>
  <si>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</si>
  <si>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</si>
  <si>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</si>
  <si>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</si>
  <si>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</si>
  <si>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Other</t>
  </si>
  <si>
    <t>White Marsh Plaza</t>
  </si>
  <si>
    <t>Total Baltimore</t>
  </si>
  <si>
    <t>Crossroads</t>
  </si>
  <si>
    <t>Chicago-Naperville-Elgin, IL-IN-WI</t>
  </si>
  <si>
    <t>L.A. Fitness / Ulta / Binny's / Ferguson Home</t>
  </si>
  <si>
    <t>Finley Square</t>
  </si>
  <si>
    <t>Michaels / Five Below / Portillo's</t>
  </si>
  <si>
    <t>Garden Market</t>
  </si>
  <si>
    <t>Mariano's Fresh Market</t>
  </si>
  <si>
    <t>Walgreens</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</si>
  <si>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</si>
  <si>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</si>
  <si>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</si>
  <si>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</si>
  <si>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</si>
  <si>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</si>
  <si>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</si>
  <si>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</si>
  <si>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</si>
  <si>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</si>
  <si>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</si>
  <si>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</si>
  <si>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</si>
  <si>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</si>
  <si>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</si>
  <si>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</si>
  <si>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</si>
  <si>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</si>
  <si>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</si>
  <si>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Lancaster</t>
  </si>
  <si>
    <t>Lancaster, PA</t>
  </si>
  <si>
    <t>AutoZone</t>
  </si>
  <si>
    <t>The Shops at Hilton Village</t>
  </si>
  <si>
    <t>CVS / Houston's</t>
  </si>
  <si>
    <t>29th Place</t>
  </si>
  <si>
    <t>HomeGoods / DSW / Staples</t>
  </si>
  <si>
    <t>Willow Lawn</t>
  </si>
  <si>
    <t>Richmond, VA</t>
  </si>
  <si>
    <t>Old Navy / Ross Dress for Less / Gold's Gym / Dick's Sporting Goods / Ulta</t>
  </si>
  <si>
    <t>Total Other</t>
  </si>
  <si>
    <t xml:space="preserve">Grand Total </t>
  </si>
  <si>
    <t>GLA (1)</t>
  </si>
  <si>
    <t>% Leased (1)</t>
  </si>
  <si>
    <t>Residential Units</t>
  </si>
  <si>
    <t>Grocery Anchor GLA</t>
  </si>
  <si>
    <t>Grocery Anchor (2)</t>
  </si>
  <si>
    <t>Washington Metropolitan Area</t>
  </si>
  <si>
    <t>California</t>
  </si>
  <si>
    <t>NY Metro/New Jersey</t>
  </si>
  <si>
    <t>Philadelphia Metropolitan Area</t>
  </si>
  <si>
    <t>New England</t>
  </si>
  <si>
    <t>South Florida</t>
  </si>
  <si>
    <t>Baltimore</t>
  </si>
  <si>
    <t>Chicago</t>
  </si>
  <si>
    <t>Other</t>
  </si>
  <si>
    <t>Notes:</t>
  </si>
  <si>
    <t>(1) Represents the GLA and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</si>
  <si>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</si>
  <si>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(3) All or a portion of this property is owned pursuant to a ground lease.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</si>
  <si>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</si>
  <si>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</si>
  <si>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</si>
  <si>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four buildings in Coconut Grove.</t>
  </si>
  <si>
    <t>(S) Grocer is a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</si>
</sst>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mm\ d\,\ yyyy"/>
    <numFmt numFmtId="165" formatCode="* #,##0;* \(#,##0\);* &quot;—&quot;;_(@_)"/>
    <numFmt numFmtId="166" formatCode="#0;&quot;-&quot;#0;#0;_(@_)"/>
    <numFmt numFmtId="167" formatCode="#,##0;\(#,##0\);&quot;—&quot;;_(@_)"/>
    <numFmt numFmtId="168" formatCode="#0;\(#0\);&quot;—&quot;;_(@_)"/>
    <numFmt numFmtId="169" formatCode="_(* #,##0_);_(* \(#,##0\);_(* &quot;-&quot;??_);_(@_)"/>
    <numFmt numFmtId="170" formatCode="_(&quot;$&quot;* #,##0_);_(&quot;$&quot;* \(#,##0\);_(&quot;$&quot;* &quot;-&quot;??_);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font>
    <font>
      <sz val="10"/>
      <name val="Calibri"/>
      <family val="2"/>
    </font>
    <font>
      <u/>
      <sz val="10"/>
      <color rgb="FF000000"/>
      <name val="Calibri"/>
      <family val="2"/>
    </font>
    <font>
      <b/>
      <sz val="10"/>
      <color rgb="FF000000"/>
      <name val="Calibri"/>
      <family val="2"/>
    </font>
    <font>
      <b/>
      <sz val="10"/>
      <name val="Calibri"/>
      <family val="2"/>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85">
    <xf numFmtId="0" fontId="0" fillId="0" borderId="0" xfId="0"/>
    <xf numFmtId="0" fontId="10" fillId="0" borderId="0" xfId="0" applyFont="1" applyAlignment="1">
      <alignment horizontal="left"/>
    </xf>
    <xf numFmtId="0" fontId="8" fillId="0" borderId="0" xfId="0" applyFont="1" applyAlignment="1">
      <alignment horizontal="center"/>
    </xf>
    <xf numFmtId="0" fontId="8" fillId="0" borderId="0" xfId="0" applyFont="1"/>
    <xf numFmtId="164" fontId="10" fillId="0" borderId="0" xfId="0" applyNumberFormat="1" applyFont="1" applyAlignment="1">
      <alignment horizontal="left"/>
    </xf>
    <xf numFmtId="0" fontId="8" fillId="0" borderId="0" xfId="0" applyFont="1" applyAlignment="1">
      <alignment horizontal="left"/>
    </xf>
    <xf numFmtId="0" fontId="7" fillId="0" borderId="0" xfId="0" applyFont="1" applyAlignment="1">
      <alignment horizontal="right"/>
    </xf>
    <xf numFmtId="0" fontId="11" fillId="0" borderId="0" xfId="0" applyFont="1" applyAlignment="1">
      <alignment horizontal="left"/>
    </xf>
    <xf numFmtId="0" fontId="11" fillId="0" borderId="0" xfId="0" applyFont="1" applyAlignment="1">
      <alignment horizontal="center"/>
    </xf>
    <xf numFmtId="0" fontId="11" fillId="0" borderId="0" xfId="0" applyFont="1"/>
    <xf numFmtId="0" fontId="10" fillId="0" borderId="0" xfId="0" applyFont="1" applyAlignment="1">
      <alignment horizontal="right"/>
    </xf>
    <xf numFmtId="0" fontId="10" fillId="0" borderId="0" xfId="0" applyFont="1" applyAlignment="1">
      <alignment horizontal="center" wrapText="1"/>
    </xf>
    <xf numFmtId="0" fontId="7" fillId="0" borderId="0" xfId="0" applyFont="1" applyAlignment="1">
      <alignment horizontal="left"/>
    </xf>
    <xf numFmtId="165" fontId="7" fillId="0" borderId="0" xfId="0" applyNumberFormat="1" applyFont="1"/>
    <xf numFmtId="167" fontId="7" fillId="0" borderId="0" xfId="0" applyNumberFormat="1" applyFont="1" applyAlignment="1">
      <alignment horizontal="center" vertical="top"/>
    </xf>
    <xf numFmtId="0" fontId="7" fillId="0" borderId="0" xfId="0" applyFont="1" applyAlignment="1">
      <alignment horizontal="left" vertical="top"/>
    </xf>
    <xf numFmtId="168" fontId="7" fillId="0" borderId="0" xfId="0" applyNumberFormat="1" applyFont="1" applyAlignment="1">
      <alignment horizontal="right"/>
    </xf>
    <xf numFmtId="0" fontId="7" fillId="0" borderId="0" xfId="0" applyFont="1" applyAlignment="1">
      <alignment horizontal="center" vertical="top"/>
    </xf>
    <xf numFmtId="0" fontId="7" fillId="0" borderId="0" xfId="1" applyFont="1" applyAlignment="1"/>
    <xf numFmtId="0" fontId="7" fillId="0" borderId="0" xfId="0" applyFont="1"/>
    <xf numFmtId="9" fontId="8" fillId="0" borderId="0" xfId="8" applyFont="1" applyFill="1" applyAlignment="1">
      <alignment horizontal="center"/>
    </xf>
    <xf numFmtId="9" fontId="11" fillId="0" borderId="0" xfId="8" applyFont="1" applyFill="1" applyAlignment="1">
      <alignment horizontal="center"/>
    </xf>
    <xf numFmtId="9" fontId="10" fillId="0" borderId="0" xfId="8" applyFont="1" applyFill="1" applyAlignment="1">
      <alignment horizontal="center"/>
    </xf>
    <xf numFmtId="9" fontId="7" fillId="0" borderId="0" xfId="8" applyFont="1" applyFill="1" applyAlignment="1">
      <alignment horizontal="center"/>
    </xf>
    <xf numFmtId="9" fontId="9" fillId="0" borderId="0" xfId="8" applyFont="1" applyFill="1" applyAlignment="1">
      <alignment horizontal="center"/>
    </xf>
    <xf numFmtId="169" fontId="8" fillId="0" borderId="0" xfId="6" applyNumberFormat="1" applyFont="1" applyFill="1" applyAlignment="1"/>
    <xf numFmtId="169" fontId="11" fillId="0" borderId="0" xfId="6" applyNumberFormat="1" applyFont="1" applyFill="1" applyAlignment="1"/>
    <xf numFmtId="169" fontId="10" fillId="0" borderId="0" xfId="6" applyNumberFormat="1" applyFont="1" applyFill="1" applyAlignment="1">
      <alignment horizontal="center"/>
    </xf>
    <xf numFmtId="169" fontId="7" fillId="0" borderId="0" xfId="6" applyNumberFormat="1" applyFont="1" applyFill="1" applyAlignment="1"/>
    <xf numFmtId="169" fontId="7" fillId="0" borderId="0" xfId="6" applyNumberFormat="1" applyFont="1" applyFill="1" applyAlignment="1">
      <alignment horizontal="left"/>
    </xf>
    <xf numFmtId="169" fontId="9" fillId="0" borderId="0" xfId="6" applyNumberFormat="1" applyFont="1" applyFill="1" applyAlignment="1">
      <alignment horizontal="right"/>
    </xf>
    <xf numFmtId="169" fontId="10" fillId="0" borderId="0" xfId="6" applyNumberFormat="1" applyFont="1" applyFill="1" applyAlignment="1">
      <alignment horizontal="left"/>
    </xf>
    <xf numFmtId="169" fontId="10" fillId="0" borderId="0" xfId="6" applyNumberFormat="1" applyFont="1" applyFill="1" applyAlignment="1">
      <alignment horizontal="center" wrapText="1"/>
    </xf>
    <xf numFmtId="169" fontId="7" fillId="0" borderId="0" xfId="6" applyNumberFormat="1" applyFont="1" applyFill="1" applyAlignment="1">
      <alignment horizontal="right"/>
    </xf>
    <xf numFmtId="0" fontId="7" fillId="2" borderId="0" xfId="0" applyFont="1" applyFill="1" applyAlignment="1">
      <alignment horizontal="left"/>
    </xf>
    <xf numFmtId="0" fontId="8" fillId="2" borderId="0" xfId="0" applyFont="1" applyFill="1" applyAlignment="1">
      <alignment horizontal="center"/>
    </xf>
    <xf numFmtId="170" fontId="7" fillId="2" borderId="0" xfId="7" applyNumberFormat="1" applyFont="1" applyFill="1" applyAlignment="1"/>
    <xf numFmtId="169" fontId="7" fillId="2" borderId="0" xfId="6" applyNumberFormat="1" applyFont="1" applyFill="1" applyAlignment="1"/>
    <xf numFmtId="9" fontId="7" fillId="2" borderId="0" xfId="8" applyFont="1" applyFill="1" applyAlignment="1">
      <alignment horizontal="center"/>
    </xf>
    <xf numFmtId="169" fontId="8" fillId="2" borderId="0" xfId="6" applyNumberFormat="1" applyFont="1" applyFill="1" applyAlignment="1"/>
    <xf numFmtId="165" fontId="7" fillId="2" borderId="0" xfId="0" applyNumberFormat="1" applyFont="1" applyFill="1"/>
    <xf numFmtId="167" fontId="7" fillId="2" borderId="0" xfId="0" applyNumberFormat="1" applyFont="1" applyFill="1" applyAlignment="1">
      <alignment horizontal="center" vertical="top"/>
    </xf>
    <xf numFmtId="0" fontId="7" fillId="2" borderId="0" xfId="0" applyFont="1" applyFill="1" applyAlignment="1">
      <alignment horizontal="right"/>
    </xf>
    <xf numFmtId="168" fontId="7" fillId="2" borderId="0" xfId="0" applyNumberFormat="1" applyFont="1" applyFill="1" applyAlignment="1">
      <alignment horizontal="right"/>
    </xf>
    <xf numFmtId="0" fontId="7" fillId="2" borderId="0" xfId="0" applyFont="1" applyFill="1" applyAlignment="1">
      <alignment horizontal="center" vertical="top"/>
    </xf>
    <xf numFmtId="169" fontId="7" fillId="2" borderId="0" xfId="6" applyNumberFormat="1" applyFont="1" applyFill="1" applyAlignment="1">
      <alignment horizontal="right"/>
    </xf>
    <xf numFmtId="0" fontId="7" fillId="2" borderId="0" xfId="0" applyFont="1" applyFill="1" applyAlignment="1">
      <alignment vertical="top"/>
    </xf>
    <xf numFmtId="0" fontId="11" fillId="0" borderId="1" xfId="0" applyFont="1" applyBorder="1" applyAlignment="1">
      <alignment horizontal="left"/>
    </xf>
    <xf numFmtId="0" fontId="11" fillId="0" borderId="1" xfId="0" applyFont="1" applyBorder="1" applyAlignment="1">
      <alignment horizontal="center"/>
    </xf>
    <xf numFmtId="0" fontId="10" fillId="0" borderId="1" xfId="0" applyFont="1" applyBorder="1" applyAlignment="1">
      <alignment horizontal="left"/>
    </xf>
    <xf numFmtId="169" fontId="10" fillId="0" borderId="1" xfId="6" applyNumberFormat="1" applyFont="1" applyFill="1" applyBorder="1" applyAlignment="1"/>
    <xf numFmtId="169" fontId="11" fillId="0" borderId="1" xfId="6" applyNumberFormat="1" applyFont="1" applyFill="1" applyBorder="1" applyAlignment="1"/>
    <xf numFmtId="0" fontId="11" fillId="0" borderId="1" xfId="0" applyFont="1" applyBorder="1"/>
    <xf numFmtId="0" fontId="10" fillId="0" borderId="1" xfId="0" applyFont="1" applyBorder="1" applyAlignment="1">
      <alignment horizontal="right"/>
    </xf>
    <xf numFmtId="9" fontId="10" fillId="0" borderId="1" xfId="8" applyFont="1" applyFill="1" applyBorder="1" applyAlignment="1">
      <alignment horizontal="center"/>
    </xf>
    <xf numFmtId="0" fontId="7" fillId="2" borderId="0" xfId="1" applyFont="1" applyFill="1" applyAlignment="1"/>
    <xf numFmtId="169" fontId="7" fillId="2" borderId="0" xfId="6" applyNumberFormat="1" applyFont="1" applyFill="1" applyAlignment="1">
      <alignment horizontal="left"/>
    </xf>
    <xf numFmtId="0" fontId="10" fillId="0" borderId="1" xfId="1" applyFont="1" applyBorder="1" applyAlignment="1">
      <alignment horizontal="left"/>
    </xf>
    <xf numFmtId="0" fontId="10" fillId="0" borderId="1" xfId="1" applyFont="1" applyBorder="1" applyAlignment="1">
      <alignment horizontal="center"/>
    </xf>
    <xf numFmtId="0" fontId="10" fillId="0" borderId="1" xfId="0" applyFont="1" applyBorder="1" applyAlignment="1">
      <alignment horizontal="center" vertical="top"/>
    </xf>
    <xf numFmtId="169" fontId="10" fillId="0" borderId="1" xfId="6" applyNumberFormat="1" applyFont="1" applyFill="1" applyBorder="1" applyAlignment="1">
      <alignment horizontal="left"/>
    </xf>
    <xf numFmtId="0" fontId="8" fillId="2" borderId="0" xfId="0" applyFont="1" applyFill="1"/>
    <xf numFmtId="0" fontId="11" fillId="2" borderId="1" xfId="0" applyFont="1" applyFill="1" applyBorder="1" applyAlignment="1">
      <alignment horizontal="left"/>
    </xf>
    <xf numFmtId="0" fontId="11" fillId="2" borderId="1" xfId="0" applyFont="1" applyFill="1" applyBorder="1" applyAlignment="1">
      <alignment horizontal="center"/>
    </xf>
    <xf numFmtId="0" fontId="10" fillId="2" borderId="1" xfId="0" applyFont="1" applyFill="1" applyBorder="1" applyAlignment="1">
      <alignment horizontal="left"/>
    </xf>
    <xf numFmtId="169" fontId="10" fillId="2" borderId="1" xfId="6" applyNumberFormat="1" applyFont="1" applyFill="1" applyBorder="1" applyAlignment="1"/>
    <xf numFmtId="9" fontId="10" fillId="2" borderId="1" xfId="8" applyFont="1" applyFill="1" applyBorder="1" applyAlignment="1">
      <alignment horizontal="center"/>
    </xf>
    <xf numFmtId="169" fontId="11" fillId="2" borderId="1" xfId="6" applyNumberFormat="1" applyFont="1" applyFill="1" applyBorder="1" applyAlignment="1"/>
    <xf numFmtId="0" fontId="11" fillId="2" borderId="1" xfId="0" applyFont="1" applyFill="1" applyBorder="1"/>
    <xf numFmtId="169" fontId="10" fillId="2" borderId="1" xfId="6" applyNumberFormat="1" applyFont="1" applyFill="1" applyBorder="1" applyAlignment="1">
      <alignment horizontal="left"/>
    </xf>
    <xf numFmtId="0" fontId="10" fillId="2" borderId="1" xfId="0" applyFont="1" applyFill="1" applyBorder="1" applyAlignment="1">
      <alignment horizontal="right"/>
    </xf>
    <xf numFmtId="0" fontId="10" fillId="2" borderId="1" xfId="0" applyFont="1" applyFill="1" applyBorder="1" applyAlignment="1">
      <alignment horizontal="center" vertical="top"/>
    </xf>
    <xf numFmtId="166" fontId="7" fillId="2" borderId="0" xfId="0" applyNumberFormat="1" applyFont="1" applyFill="1" applyAlignment="1">
      <alignment horizontal="right"/>
    </xf>
    <xf numFmtId="0" fontId="7" fillId="2" borderId="0" xfId="0" applyFont="1" applyFill="1" applyAlignment="1">
      <alignment horizontal="left" vertical="top"/>
    </xf>
    <xf numFmtId="169" fontId="7" fillId="0" borderId="0" xfId="6" applyNumberFormat="1" applyFont="1" applyFill="1" applyBorder="1" applyAlignment="1"/>
    <xf numFmtId="9" fontId="7" fillId="0" borderId="0" xfId="8" applyFont="1" applyFill="1" applyBorder="1" applyAlignment="1">
      <alignment horizontal="center"/>
    </xf>
    <xf numFmtId="169" fontId="10" fillId="2" borderId="1" xfId="6" applyNumberFormat="1" applyFont="1" applyFill="1" applyBorder="1" applyAlignment="1">
      <alignment horizontal="right"/>
    </xf>
    <xf numFmtId="169" fontId="10" fillId="0" borderId="2" xfId="6" applyNumberFormat="1" applyFont="1" applyFill="1" applyBorder="1" applyAlignment="1">
      <alignment horizontal="right"/>
    </xf>
    <xf numFmtId="0" fontId="8" fillId="0" borderId="2" xfId="0" applyFont="1" applyBorder="1" applyAlignment="1">
      <alignment horizontal="center"/>
    </xf>
    <xf numFmtId="0" fontId="10" fillId="0" borderId="2" xfId="0" applyFont="1" applyBorder="1" applyAlignment="1">
      <alignment horizontal="left"/>
    </xf>
    <xf numFmtId="169" fontId="10" fillId="0" borderId="2" xfId="6" applyNumberFormat="1" applyFont="1" applyFill="1" applyBorder="1" applyAlignment="1"/>
    <xf numFmtId="9" fontId="10" fillId="0" borderId="2" xfId="8" applyFont="1" applyFill="1" applyBorder="1" applyAlignment="1">
      <alignment horizontal="center"/>
    </xf>
    <xf numFmtId="0" fontId="8" fillId="0" borderId="2" xfId="0" applyFont="1" applyBorder="1"/>
    <xf numFmtId="170" fontId="10" fillId="0" borderId="2" xfId="7" applyNumberFormat="1" applyFont="1" applyFill="1" applyBorder="1" applyAlignment="1"/>
    <xf numFmtId="0" fontId="8" fillId="0" borderId="0" xfId="0" applyFont="1" applyAlignment="1">
      <alignment vertical="center"/>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
  <sheetViews>
    <sheetView tabSelected="1" showRuler="0" workbookViewId="0">
      <pane ySplit="9" topLeftCell="A10" activePane="bottomLeft" state="frozen"/>
      <selection pane="bottomLeft" activeCell="B154" sqref="B154"/>
    </sheetView>
  </sheetViews>
  <sheetFormatPr defaultColWidth="13.33203125" defaultRowHeight="13.8" x14ac:dyDescent="0.3"/>
  <cols>
    <col min="1" max="1" width="40.5546875" style="5" bestFit="1" customWidth="1"/>
    <col min="2" max="2" width="6.109375" style="2" bestFit="1" customWidth="1"/>
    <col min="3" max="3" width="40" style="3" bestFit="1" customWidth="1"/>
    <col min="4" max="4" width="15.77734375" style="25" bestFit="1" customWidth="1"/>
    <col min="5" max="5" width="9.109375" style="25" bestFit="1" customWidth="1"/>
    <col min="6" max="6" width="11" style="25" bestFit="1" customWidth="1"/>
    <col min="7" max="7" width="10.77734375" style="20" customWidth="1"/>
    <col min="8" max="8" width="9.5546875" style="25" bestFit="1" customWidth="1"/>
    <col min="9" max="9" width="9.6640625" style="3" customWidth="1"/>
    <col min="10" max="10" width="38.5546875" style="3" bestFit="1" customWidth="1"/>
    <col min="11" max="11" width="64" style="3" bestFit="1" customWidth="1"/>
    <col min="12" max="16384" width="13.33203125" style="3"/>
  </cols>
  <sheetData>
    <row r="1" spans="1:11" x14ac:dyDescent="0.3">
      <c r="A1" s="1" t="s">
        <v>0</v>
      </c>
    </row>
    <row r="2" spans="1:11" x14ac:dyDescent="0.3">
      <c r="A2" s="1" t="s">
        <v>1</v>
      </c>
    </row>
    <row r="3" spans="1:11" x14ac:dyDescent="0.3">
      <c r="A3" s="4">
        <v>45747</v>
      </c>
    </row>
    <row r="6" spans="1:11" x14ac:dyDescent="0.3">
      <c r="I6" s="6"/>
    </row>
    <row r="7" spans="1:11" x14ac:dyDescent="0.3">
      <c r="A7" s="7"/>
      <c r="B7" s="8"/>
      <c r="C7" s="9"/>
      <c r="D7" s="26"/>
      <c r="E7" s="26"/>
      <c r="F7" s="26"/>
      <c r="G7" s="21"/>
      <c r="H7" s="31"/>
      <c r="I7" s="10"/>
      <c r="J7" s="9"/>
    </row>
    <row r="8" spans="1:11" ht="26.4" customHeight="1" x14ac:dyDescent="0.3">
      <c r="A8" s="1" t="s">
        <v>2</v>
      </c>
      <c r="B8" s="8"/>
      <c r="C8" s="1" t="s">
        <v>3</v>
      </c>
      <c r="D8" s="31" t="s">
        <v>4</v>
      </c>
      <c r="E8" s="27" t="s">
        <v>5</v>
      </c>
      <c r="F8" s="27" t="s">
        <v>287</v>
      </c>
      <c r="G8" s="22" t="s">
        <v>288</v>
      </c>
      <c r="H8" s="32" t="s">
        <v>289</v>
      </c>
      <c r="I8" s="11" t="s">
        <v>290</v>
      </c>
      <c r="J8" s="1" t="s">
        <v>291</v>
      </c>
      <c r="K8" s="1" t="s">
        <v>6</v>
      </c>
    </row>
    <row r="9" spans="1:11" x14ac:dyDescent="0.3">
      <c r="D9" s="27" t="s">
        <v>7</v>
      </c>
    </row>
    <row r="11" spans="1:11" x14ac:dyDescent="0.3">
      <c r="A11" s="1" t="s">
        <v>292</v>
      </c>
    </row>
    <row r="12" spans="1:11" x14ac:dyDescent="0.3">
      <c r="A12" s="34" t="s">
        <v>8</v>
      </c>
      <c r="B12" s="35"/>
      <c r="C12" s="34" t="s">
        <v>9</v>
      </c>
      <c r="D12" s="36">
        <v>51852</v>
      </c>
      <c r="E12" s="37">
        <v>10</v>
      </c>
      <c r="F12" s="37">
        <v>113000</v>
      </c>
      <c r="G12" s="38">
        <v>0.98</v>
      </c>
      <c r="H12" s="39"/>
      <c r="I12" s="40">
        <v>46000</v>
      </c>
      <c r="J12" s="34" t="s">
        <v>10</v>
      </c>
      <c r="K12" s="34"/>
    </row>
    <row r="13" spans="1:11" x14ac:dyDescent="0.3">
      <c r="A13" s="12" t="s">
        <v>11</v>
      </c>
      <c r="B13" s="14">
        <v>-3</v>
      </c>
      <c r="C13" s="12" t="s">
        <v>9</v>
      </c>
      <c r="D13" s="28">
        <v>271965</v>
      </c>
      <c r="E13" s="28">
        <v>17</v>
      </c>
      <c r="F13" s="28">
        <v>531000</v>
      </c>
      <c r="G13" s="23">
        <v>0.97</v>
      </c>
      <c r="H13" s="28">
        <v>180</v>
      </c>
      <c r="I13" s="13">
        <v>40000</v>
      </c>
      <c r="J13" s="12" t="s">
        <v>12</v>
      </c>
      <c r="K13" s="12" t="s">
        <v>13</v>
      </c>
    </row>
    <row r="14" spans="1:11" x14ac:dyDescent="0.3">
      <c r="A14" s="34" t="s">
        <v>14</v>
      </c>
      <c r="B14" s="35"/>
      <c r="C14" s="34" t="s">
        <v>9</v>
      </c>
      <c r="D14" s="37">
        <v>26152</v>
      </c>
      <c r="E14" s="37">
        <v>10</v>
      </c>
      <c r="F14" s="37">
        <v>144000</v>
      </c>
      <c r="G14" s="38">
        <v>1</v>
      </c>
      <c r="H14" s="39"/>
      <c r="I14" s="40">
        <v>51000</v>
      </c>
      <c r="J14" s="34" t="s">
        <v>12</v>
      </c>
      <c r="K14" s="34" t="s">
        <v>15</v>
      </c>
    </row>
    <row r="15" spans="1:11" x14ac:dyDescent="0.3">
      <c r="A15" s="12" t="s">
        <v>16</v>
      </c>
      <c r="B15" s="14">
        <v>-4</v>
      </c>
      <c r="C15" s="12" t="s">
        <v>9</v>
      </c>
      <c r="D15" s="28">
        <v>48742</v>
      </c>
      <c r="E15" s="28">
        <v>9</v>
      </c>
      <c r="F15" s="28">
        <v>89000</v>
      </c>
      <c r="G15" s="23">
        <v>0.83</v>
      </c>
      <c r="I15" s="13">
        <v>35000</v>
      </c>
      <c r="J15" s="12" t="s">
        <v>17</v>
      </c>
      <c r="K15" s="15" t="s">
        <v>18</v>
      </c>
    </row>
    <row r="16" spans="1:11" x14ac:dyDescent="0.3">
      <c r="A16" s="34" t="s">
        <v>19</v>
      </c>
      <c r="B16" s="41">
        <v>-4</v>
      </c>
      <c r="C16" s="34" t="s">
        <v>9</v>
      </c>
      <c r="D16" s="37">
        <v>108080</v>
      </c>
      <c r="E16" s="37">
        <v>21</v>
      </c>
      <c r="F16" s="37">
        <v>325000</v>
      </c>
      <c r="G16" s="38">
        <v>0.8</v>
      </c>
      <c r="H16" s="37">
        <v>194</v>
      </c>
      <c r="I16" s="40">
        <v>25000</v>
      </c>
      <c r="J16" s="34" t="s">
        <v>20</v>
      </c>
      <c r="K16" s="34" t="s">
        <v>21</v>
      </c>
    </row>
    <row r="17" spans="1:11" x14ac:dyDescent="0.3">
      <c r="A17" s="12" t="s">
        <v>22</v>
      </c>
      <c r="C17" s="12" t="s">
        <v>9</v>
      </c>
      <c r="D17" s="28">
        <v>7618</v>
      </c>
      <c r="E17" s="28">
        <v>2</v>
      </c>
      <c r="F17" s="28">
        <v>33000</v>
      </c>
      <c r="G17" s="23">
        <v>0.81</v>
      </c>
      <c r="I17" s="6"/>
      <c r="J17" s="12"/>
      <c r="K17" s="12"/>
    </row>
    <row r="18" spans="1:11" x14ac:dyDescent="0.3">
      <c r="A18" s="34" t="s">
        <v>23</v>
      </c>
      <c r="B18" s="41">
        <v>-5</v>
      </c>
      <c r="C18" s="34" t="s">
        <v>9</v>
      </c>
      <c r="D18" s="37">
        <v>46804</v>
      </c>
      <c r="E18" s="37">
        <v>11</v>
      </c>
      <c r="F18" s="37">
        <v>124000</v>
      </c>
      <c r="G18" s="38">
        <v>0.98</v>
      </c>
      <c r="H18" s="39"/>
      <c r="I18" s="40">
        <v>23000</v>
      </c>
      <c r="J18" s="34" t="s">
        <v>24</v>
      </c>
      <c r="K18" s="34" t="s">
        <v>25</v>
      </c>
    </row>
    <row r="19" spans="1:11" x14ac:dyDescent="0.3">
      <c r="A19" s="12" t="s">
        <v>26</v>
      </c>
      <c r="C19" s="12" t="s">
        <v>9</v>
      </c>
      <c r="D19" s="28">
        <v>74307</v>
      </c>
      <c r="E19" s="28">
        <v>18</v>
      </c>
      <c r="F19" s="28">
        <v>249000</v>
      </c>
      <c r="G19" s="23">
        <v>0.94</v>
      </c>
      <c r="I19" s="13">
        <v>14000</v>
      </c>
      <c r="J19" s="12" t="s">
        <v>27</v>
      </c>
      <c r="K19" s="12" t="s">
        <v>28</v>
      </c>
    </row>
    <row r="20" spans="1:11" x14ac:dyDescent="0.3">
      <c r="A20" s="34" t="s">
        <v>29</v>
      </c>
      <c r="B20" s="35"/>
      <c r="C20" s="34" t="s">
        <v>9</v>
      </c>
      <c r="D20" s="37">
        <v>40261</v>
      </c>
      <c r="E20" s="37">
        <v>1</v>
      </c>
      <c r="F20" s="37">
        <v>54000</v>
      </c>
      <c r="G20" s="38">
        <v>1</v>
      </c>
      <c r="H20" s="39"/>
      <c r="I20" s="42"/>
      <c r="J20" s="34"/>
      <c r="K20" s="34" t="s">
        <v>30</v>
      </c>
    </row>
    <row r="21" spans="1:11" x14ac:dyDescent="0.3">
      <c r="A21" s="12" t="s">
        <v>31</v>
      </c>
      <c r="C21" s="12" t="s">
        <v>9</v>
      </c>
      <c r="D21" s="28">
        <v>39670</v>
      </c>
      <c r="E21" s="28">
        <v>16</v>
      </c>
      <c r="F21" s="28">
        <v>204000</v>
      </c>
      <c r="G21" s="23">
        <v>0.99</v>
      </c>
      <c r="I21" s="6"/>
      <c r="J21" s="12"/>
      <c r="K21" s="12" t="s">
        <v>32</v>
      </c>
    </row>
    <row r="22" spans="1:11" x14ac:dyDescent="0.3">
      <c r="A22" s="34" t="s">
        <v>33</v>
      </c>
      <c r="B22" s="35"/>
      <c r="C22" s="34" t="s">
        <v>9</v>
      </c>
      <c r="D22" s="37">
        <v>27991</v>
      </c>
      <c r="E22" s="37">
        <v>10</v>
      </c>
      <c r="F22" s="37">
        <v>133000</v>
      </c>
      <c r="G22" s="38">
        <v>0.95</v>
      </c>
      <c r="H22" s="39"/>
      <c r="I22" s="40">
        <v>58000</v>
      </c>
      <c r="J22" s="34" t="s">
        <v>12</v>
      </c>
      <c r="K22" s="34"/>
    </row>
    <row r="23" spans="1:11" x14ac:dyDescent="0.3">
      <c r="A23" s="12" t="s">
        <v>34</v>
      </c>
      <c r="C23" s="12" t="s">
        <v>9</v>
      </c>
      <c r="D23" s="28">
        <v>18616</v>
      </c>
      <c r="E23" s="28">
        <v>7</v>
      </c>
      <c r="F23" s="28">
        <v>73000</v>
      </c>
      <c r="G23" s="23">
        <v>1</v>
      </c>
      <c r="I23" s="13">
        <v>30000</v>
      </c>
      <c r="J23" s="12" t="s">
        <v>35</v>
      </c>
      <c r="K23" s="12"/>
    </row>
    <row r="24" spans="1:11" x14ac:dyDescent="0.3">
      <c r="A24" s="34" t="s">
        <v>36</v>
      </c>
      <c r="B24" s="35"/>
      <c r="C24" s="34" t="s">
        <v>9</v>
      </c>
      <c r="D24" s="37">
        <v>212052</v>
      </c>
      <c r="E24" s="37">
        <v>45</v>
      </c>
      <c r="F24" s="37">
        <v>411000</v>
      </c>
      <c r="G24" s="38">
        <v>1</v>
      </c>
      <c r="H24" s="39"/>
      <c r="I24" s="40">
        <f>66000+69000</f>
        <v>135000</v>
      </c>
      <c r="J24" s="34" t="s">
        <v>37</v>
      </c>
      <c r="K24" s="34" t="s">
        <v>38</v>
      </c>
    </row>
    <row r="25" spans="1:11" x14ac:dyDescent="0.3">
      <c r="A25" s="12" t="s">
        <v>39</v>
      </c>
      <c r="C25" s="12" t="s">
        <v>9</v>
      </c>
      <c r="D25" s="28">
        <v>62124</v>
      </c>
      <c r="E25" s="28">
        <v>26</v>
      </c>
      <c r="F25" s="28">
        <v>367000</v>
      </c>
      <c r="G25" s="23">
        <v>0.96</v>
      </c>
      <c r="I25" s="13">
        <v>61000</v>
      </c>
      <c r="J25" s="12" t="s">
        <v>12</v>
      </c>
      <c r="K25" s="12" t="s">
        <v>40</v>
      </c>
    </row>
    <row r="26" spans="1:11" x14ac:dyDescent="0.3">
      <c r="A26" s="34" t="s">
        <v>41</v>
      </c>
      <c r="B26" s="35"/>
      <c r="C26" s="34" t="s">
        <v>9</v>
      </c>
      <c r="D26" s="37">
        <v>171868</v>
      </c>
      <c r="E26" s="37">
        <v>36</v>
      </c>
      <c r="F26" s="37">
        <v>369000</v>
      </c>
      <c r="G26" s="38">
        <v>0.98</v>
      </c>
      <c r="H26" s="39"/>
      <c r="I26" s="40">
        <v>73000</v>
      </c>
      <c r="J26" s="34" t="s">
        <v>42</v>
      </c>
      <c r="K26" s="34" t="s">
        <v>43</v>
      </c>
    </row>
    <row r="27" spans="1:11" x14ac:dyDescent="0.3">
      <c r="A27" s="12" t="s">
        <v>44</v>
      </c>
      <c r="B27" s="14">
        <v>-5</v>
      </c>
      <c r="C27" s="12" t="s">
        <v>9</v>
      </c>
      <c r="D27" s="28">
        <v>98249</v>
      </c>
      <c r="E27" s="28">
        <v>40</v>
      </c>
      <c r="F27" s="28">
        <v>565000</v>
      </c>
      <c r="G27" s="23">
        <v>0.97</v>
      </c>
      <c r="I27" s="13">
        <v>62000</v>
      </c>
      <c r="J27" s="12" t="s">
        <v>45</v>
      </c>
      <c r="K27" s="12" t="s">
        <v>46</v>
      </c>
    </row>
    <row r="28" spans="1:11" x14ac:dyDescent="0.3">
      <c r="A28" s="34" t="s">
        <v>47</v>
      </c>
      <c r="B28" s="35"/>
      <c r="C28" s="34" t="s">
        <v>9</v>
      </c>
      <c r="D28" s="37">
        <v>19809</v>
      </c>
      <c r="E28" s="37">
        <v>10</v>
      </c>
      <c r="F28" s="37">
        <v>90000</v>
      </c>
      <c r="G28" s="38">
        <v>1</v>
      </c>
      <c r="H28" s="39"/>
      <c r="I28" s="40">
        <v>14000</v>
      </c>
      <c r="J28" s="34" t="s">
        <v>27</v>
      </c>
      <c r="K28" s="34" t="s">
        <v>48</v>
      </c>
    </row>
    <row r="29" spans="1:11" x14ac:dyDescent="0.3">
      <c r="A29" s="12" t="s">
        <v>49</v>
      </c>
      <c r="C29" s="12" t="s">
        <v>9</v>
      </c>
      <c r="D29" s="28">
        <v>893364</v>
      </c>
      <c r="E29" s="28">
        <v>24</v>
      </c>
      <c r="F29" s="28">
        <v>887000</v>
      </c>
      <c r="G29" s="23">
        <v>1</v>
      </c>
      <c r="H29" s="28">
        <v>765</v>
      </c>
      <c r="I29" s="6"/>
      <c r="J29" s="12"/>
      <c r="K29" s="12" t="s">
        <v>50</v>
      </c>
    </row>
    <row r="30" spans="1:11" x14ac:dyDescent="0.3">
      <c r="A30" s="34" t="s">
        <v>51</v>
      </c>
      <c r="B30" s="35"/>
      <c r="C30" s="34" t="s">
        <v>9</v>
      </c>
      <c r="D30" s="37">
        <v>56721</v>
      </c>
      <c r="E30" s="37">
        <v>13</v>
      </c>
      <c r="F30" s="37">
        <v>175000</v>
      </c>
      <c r="G30" s="38">
        <v>0.98</v>
      </c>
      <c r="H30" s="39"/>
      <c r="I30" s="43">
        <v>24000</v>
      </c>
      <c r="J30" s="34" t="s">
        <v>52</v>
      </c>
      <c r="K30" s="34" t="s">
        <v>53</v>
      </c>
    </row>
    <row r="31" spans="1:11" x14ac:dyDescent="0.3">
      <c r="A31" s="12" t="s">
        <v>54</v>
      </c>
      <c r="C31" s="12" t="s">
        <v>9</v>
      </c>
      <c r="D31" s="28">
        <v>46956</v>
      </c>
      <c r="E31" s="28">
        <v>10</v>
      </c>
      <c r="F31" s="28">
        <v>116000</v>
      </c>
      <c r="G31" s="23">
        <v>0.98</v>
      </c>
      <c r="I31" s="13">
        <v>18000</v>
      </c>
      <c r="J31" s="12" t="s">
        <v>24</v>
      </c>
      <c r="K31" s="12" t="s">
        <v>55</v>
      </c>
    </row>
    <row r="32" spans="1:11" x14ac:dyDescent="0.3">
      <c r="A32" s="34" t="s">
        <v>56</v>
      </c>
      <c r="B32" s="35"/>
      <c r="C32" s="34" t="s">
        <v>9</v>
      </c>
      <c r="D32" s="37">
        <v>37653</v>
      </c>
      <c r="E32" s="37">
        <v>25</v>
      </c>
      <c r="F32" s="37">
        <v>228000</v>
      </c>
      <c r="G32" s="38">
        <v>0.93</v>
      </c>
      <c r="H32" s="39"/>
      <c r="I32" s="40">
        <v>65000</v>
      </c>
      <c r="J32" s="34" t="s">
        <v>17</v>
      </c>
      <c r="K32" s="34" t="s">
        <v>57</v>
      </c>
    </row>
    <row r="33" spans="1:11" x14ac:dyDescent="0.3">
      <c r="A33" s="12" t="s">
        <v>58</v>
      </c>
      <c r="B33" s="14">
        <v>-3</v>
      </c>
      <c r="C33" s="12" t="s">
        <v>9</v>
      </c>
      <c r="D33" s="28">
        <v>41495</v>
      </c>
      <c r="E33" s="28">
        <v>16</v>
      </c>
      <c r="F33" s="28">
        <v>271000</v>
      </c>
      <c r="G33" s="23">
        <v>0.87</v>
      </c>
      <c r="I33" s="13">
        <v>19000</v>
      </c>
      <c r="J33" s="12" t="s">
        <v>24</v>
      </c>
      <c r="K33" s="12" t="s">
        <v>59</v>
      </c>
    </row>
    <row r="34" spans="1:11" x14ac:dyDescent="0.3">
      <c r="A34" s="34" t="s">
        <v>60</v>
      </c>
      <c r="B34" s="35"/>
      <c r="C34" s="34" t="s">
        <v>9</v>
      </c>
      <c r="D34" s="37">
        <v>29037</v>
      </c>
      <c r="E34" s="37">
        <v>12</v>
      </c>
      <c r="F34" s="37">
        <v>109000</v>
      </c>
      <c r="G34" s="38">
        <v>0.97</v>
      </c>
      <c r="H34" s="39"/>
      <c r="I34" s="40">
        <v>26000</v>
      </c>
      <c r="J34" s="34" t="s">
        <v>61</v>
      </c>
      <c r="K34" s="34" t="s">
        <v>62</v>
      </c>
    </row>
    <row r="35" spans="1:11" x14ac:dyDescent="0.3">
      <c r="A35" s="12" t="s">
        <v>63</v>
      </c>
      <c r="C35" s="12" t="s">
        <v>9</v>
      </c>
      <c r="D35" s="28">
        <v>37767</v>
      </c>
      <c r="E35" s="28">
        <v>10</v>
      </c>
      <c r="F35" s="28">
        <v>101000</v>
      </c>
      <c r="G35" s="23">
        <v>0.98</v>
      </c>
      <c r="I35" s="13">
        <v>35000</v>
      </c>
      <c r="J35" s="12" t="s">
        <v>17</v>
      </c>
      <c r="K35" s="12" t="s">
        <v>64</v>
      </c>
    </row>
    <row r="36" spans="1:11" x14ac:dyDescent="0.3">
      <c r="A36" s="34" t="s">
        <v>65</v>
      </c>
      <c r="B36" s="35"/>
      <c r="C36" s="34" t="s">
        <v>9</v>
      </c>
      <c r="D36" s="37">
        <v>6651</v>
      </c>
      <c r="E36" s="37">
        <v>5</v>
      </c>
      <c r="F36" s="37">
        <v>48000</v>
      </c>
      <c r="G36" s="38">
        <v>0.97</v>
      </c>
      <c r="H36" s="39"/>
      <c r="I36" s="40">
        <v>15000</v>
      </c>
      <c r="J36" s="34" t="s">
        <v>27</v>
      </c>
      <c r="K36" s="34"/>
    </row>
    <row r="37" spans="1:11" x14ac:dyDescent="0.3">
      <c r="A37" s="12" t="s">
        <v>66</v>
      </c>
      <c r="B37" s="14">
        <v>-3</v>
      </c>
      <c r="C37" s="12" t="s">
        <v>9</v>
      </c>
      <c r="D37" s="28">
        <v>76310</v>
      </c>
      <c r="E37" s="28">
        <v>16</v>
      </c>
      <c r="F37" s="28">
        <v>276000</v>
      </c>
      <c r="G37" s="23">
        <v>0.88</v>
      </c>
      <c r="I37" s="13">
        <v>28000</v>
      </c>
      <c r="J37" s="12" t="s">
        <v>10</v>
      </c>
      <c r="K37" s="12" t="s">
        <v>67</v>
      </c>
    </row>
    <row r="38" spans="1:11" x14ac:dyDescent="0.3">
      <c r="A38" s="34" t="s">
        <v>68</v>
      </c>
      <c r="B38" s="44"/>
      <c r="C38" s="34" t="s">
        <v>9</v>
      </c>
      <c r="D38" s="37">
        <v>208736</v>
      </c>
      <c r="E38" s="37">
        <v>110</v>
      </c>
      <c r="F38" s="37">
        <v>668000</v>
      </c>
      <c r="G38" s="38">
        <v>0.97</v>
      </c>
      <c r="H38" s="45"/>
      <c r="I38" s="40">
        <v>70000</v>
      </c>
      <c r="J38" s="34" t="s">
        <v>69</v>
      </c>
      <c r="K38" s="46" t="s">
        <v>70</v>
      </c>
    </row>
    <row r="39" spans="1:11" x14ac:dyDescent="0.3">
      <c r="A39" s="12" t="s">
        <v>71</v>
      </c>
      <c r="B39" s="17"/>
      <c r="C39" s="12" t="s">
        <v>9</v>
      </c>
      <c r="D39" s="28">
        <v>119288</v>
      </c>
      <c r="E39" s="28">
        <v>14</v>
      </c>
      <c r="F39" s="28">
        <v>298000</v>
      </c>
      <c r="G39" s="23">
        <v>0.96</v>
      </c>
      <c r="H39" s="33"/>
      <c r="I39" s="13">
        <v>79000</v>
      </c>
      <c r="J39" s="12" t="s">
        <v>72</v>
      </c>
      <c r="K39" s="12" t="s">
        <v>73</v>
      </c>
    </row>
    <row r="40" spans="1:11" x14ac:dyDescent="0.3">
      <c r="A40" s="34" t="s">
        <v>74</v>
      </c>
      <c r="B40" s="35"/>
      <c r="C40" s="34" t="s">
        <v>9</v>
      </c>
      <c r="D40" s="37">
        <v>28561</v>
      </c>
      <c r="E40" s="37">
        <v>12</v>
      </c>
      <c r="F40" s="37">
        <v>88000</v>
      </c>
      <c r="G40" s="38">
        <v>1</v>
      </c>
      <c r="H40" s="39"/>
      <c r="I40" s="40">
        <v>20000</v>
      </c>
      <c r="J40" s="34" t="s">
        <v>75</v>
      </c>
      <c r="K40" s="34" t="s">
        <v>76</v>
      </c>
    </row>
    <row r="41" spans="1:11" x14ac:dyDescent="0.3">
      <c r="A41" s="47"/>
      <c r="B41" s="48"/>
      <c r="C41" s="53" t="s">
        <v>77</v>
      </c>
      <c r="D41" s="50">
        <f>SUM(D12:D40)</f>
        <v>2908699</v>
      </c>
      <c r="E41" s="50">
        <f>SUM(E12:E40)</f>
        <v>556</v>
      </c>
      <c r="F41" s="50">
        <f>SUM(F12:F40)</f>
        <v>7139000</v>
      </c>
      <c r="G41" s="54">
        <v>0.96</v>
      </c>
      <c r="H41" s="51"/>
      <c r="I41" s="52"/>
      <c r="J41" s="52"/>
      <c r="K41" s="52"/>
    </row>
    <row r="43" spans="1:11" x14ac:dyDescent="0.3">
      <c r="A43" s="1" t="s">
        <v>293</v>
      </c>
    </row>
    <row r="44" spans="1:11" x14ac:dyDescent="0.3">
      <c r="A44" s="34" t="s">
        <v>78</v>
      </c>
      <c r="B44" s="41">
        <v>-4</v>
      </c>
      <c r="C44" s="34" t="s">
        <v>79</v>
      </c>
      <c r="D44" s="37">
        <v>109356</v>
      </c>
      <c r="E44" s="37">
        <v>22</v>
      </c>
      <c r="F44" s="37">
        <v>226000</v>
      </c>
      <c r="G44" s="38">
        <v>0.98</v>
      </c>
      <c r="H44" s="39"/>
      <c r="I44" s="42"/>
      <c r="J44" s="55" t="s">
        <v>80</v>
      </c>
      <c r="K44" s="34" t="s">
        <v>81</v>
      </c>
    </row>
    <row r="45" spans="1:11" x14ac:dyDescent="0.3">
      <c r="A45" s="12" t="s">
        <v>82</v>
      </c>
      <c r="B45" s="17" t="s">
        <v>83</v>
      </c>
      <c r="C45" s="12" t="s">
        <v>79</v>
      </c>
      <c r="D45" s="28">
        <v>119893</v>
      </c>
      <c r="E45" s="28">
        <v>32</v>
      </c>
      <c r="F45" s="28">
        <v>371000</v>
      </c>
      <c r="G45" s="23">
        <v>0.97</v>
      </c>
      <c r="I45" s="13">
        <f>67000+41000</f>
        <v>108000</v>
      </c>
      <c r="J45" s="12" t="s">
        <v>84</v>
      </c>
      <c r="K45" s="12" t="s">
        <v>85</v>
      </c>
    </row>
    <row r="46" spans="1:11" x14ac:dyDescent="0.3">
      <c r="A46" s="34" t="s">
        <v>86</v>
      </c>
      <c r="B46" s="41">
        <v>-3</v>
      </c>
      <c r="C46" s="34" t="s">
        <v>79</v>
      </c>
      <c r="D46" s="37">
        <v>14045</v>
      </c>
      <c r="E46" s="37">
        <v>1</v>
      </c>
      <c r="F46" s="37">
        <v>42000</v>
      </c>
      <c r="G46" s="38">
        <v>0.73</v>
      </c>
      <c r="H46" s="39"/>
      <c r="I46" s="42"/>
      <c r="J46" s="34"/>
      <c r="K46" s="34" t="s">
        <v>87</v>
      </c>
    </row>
    <row r="47" spans="1:11" x14ac:dyDescent="0.3">
      <c r="A47" s="12" t="s">
        <v>88</v>
      </c>
      <c r="B47" s="17"/>
      <c r="C47" s="12" t="s">
        <v>89</v>
      </c>
      <c r="D47" s="28">
        <v>93707</v>
      </c>
      <c r="E47" s="28">
        <v>22</v>
      </c>
      <c r="F47" s="28">
        <v>239000</v>
      </c>
      <c r="G47" s="23">
        <v>0.84</v>
      </c>
      <c r="I47" s="13">
        <v>32000</v>
      </c>
      <c r="J47" s="12" t="s">
        <v>90</v>
      </c>
      <c r="K47" s="12" t="s">
        <v>91</v>
      </c>
    </row>
    <row r="48" spans="1:11" x14ac:dyDescent="0.3">
      <c r="A48" s="34" t="s">
        <v>92</v>
      </c>
      <c r="B48" s="44"/>
      <c r="C48" s="34" t="s">
        <v>93</v>
      </c>
      <c r="D48" s="37">
        <v>129566</v>
      </c>
      <c r="E48" s="37">
        <v>46</v>
      </c>
      <c r="F48" s="37">
        <v>675000</v>
      </c>
      <c r="G48" s="38">
        <v>0.83</v>
      </c>
      <c r="H48" s="39"/>
      <c r="I48" s="40">
        <v>25000</v>
      </c>
      <c r="J48" s="34" t="s">
        <v>35</v>
      </c>
      <c r="K48" s="34" t="s">
        <v>94</v>
      </c>
    </row>
    <row r="49" spans="1:22" x14ac:dyDescent="0.3">
      <c r="A49" s="12" t="s">
        <v>95</v>
      </c>
      <c r="B49" s="17"/>
      <c r="C49" s="12" t="s">
        <v>89</v>
      </c>
      <c r="D49" s="28">
        <v>178946</v>
      </c>
      <c r="E49" s="28">
        <v>32</v>
      </c>
      <c r="F49" s="28">
        <v>441000</v>
      </c>
      <c r="G49" s="23">
        <v>0.88</v>
      </c>
      <c r="I49" s="13">
        <v>199000</v>
      </c>
      <c r="J49" s="12" t="s">
        <v>96</v>
      </c>
      <c r="K49" s="12" t="s">
        <v>97</v>
      </c>
    </row>
    <row r="50" spans="1:22" x14ac:dyDescent="0.3">
      <c r="A50" s="34" t="s">
        <v>98</v>
      </c>
      <c r="B50" s="44"/>
      <c r="C50" s="34" t="s">
        <v>99</v>
      </c>
      <c r="D50" s="37">
        <v>135469</v>
      </c>
      <c r="E50" s="37">
        <v>18</v>
      </c>
      <c r="F50" s="37">
        <v>298000</v>
      </c>
      <c r="G50" s="38">
        <v>0.98</v>
      </c>
      <c r="H50" s="56"/>
      <c r="I50" s="42"/>
      <c r="J50" s="34" t="s">
        <v>100</v>
      </c>
      <c r="K50" s="34" t="s">
        <v>101</v>
      </c>
    </row>
    <row r="51" spans="1:22" x14ac:dyDescent="0.3">
      <c r="A51" s="12" t="s">
        <v>102</v>
      </c>
      <c r="B51" s="14">
        <v>-4</v>
      </c>
      <c r="C51" s="12" t="s">
        <v>89</v>
      </c>
      <c r="D51" s="28">
        <v>28108</v>
      </c>
      <c r="E51" s="28">
        <v>3</v>
      </c>
      <c r="F51" s="28">
        <v>70000</v>
      </c>
      <c r="G51" s="23">
        <v>0.47</v>
      </c>
      <c r="I51" s="6"/>
      <c r="J51" s="12"/>
      <c r="K51" s="12" t="s">
        <v>103</v>
      </c>
    </row>
    <row r="52" spans="1:22" x14ac:dyDescent="0.3">
      <c r="A52" s="34" t="s">
        <v>104</v>
      </c>
      <c r="B52" s="44" t="s">
        <v>83</v>
      </c>
      <c r="C52" s="34" t="s">
        <v>79</v>
      </c>
      <c r="D52" s="37">
        <v>44139</v>
      </c>
      <c r="E52" s="37">
        <v>9</v>
      </c>
      <c r="F52" s="37">
        <v>114000</v>
      </c>
      <c r="G52" s="38">
        <v>0.95</v>
      </c>
      <c r="H52" s="39"/>
      <c r="I52" s="40">
        <v>31000</v>
      </c>
      <c r="J52" s="34" t="s">
        <v>105</v>
      </c>
      <c r="K52" s="34" t="s">
        <v>106</v>
      </c>
    </row>
    <row r="53" spans="1:22" x14ac:dyDescent="0.3">
      <c r="A53" s="12" t="s">
        <v>107</v>
      </c>
      <c r="B53" s="14">
        <v>-4</v>
      </c>
      <c r="C53" s="12" t="s">
        <v>99</v>
      </c>
      <c r="D53" s="28">
        <v>178133</v>
      </c>
      <c r="E53" s="28">
        <v>64</v>
      </c>
      <c r="F53" s="28">
        <v>866000</v>
      </c>
      <c r="G53" s="23">
        <v>0.96</v>
      </c>
      <c r="I53" s="13">
        <v>294000</v>
      </c>
      <c r="J53" s="12" t="s">
        <v>108</v>
      </c>
      <c r="K53" s="15" t="s">
        <v>109</v>
      </c>
    </row>
    <row r="54" spans="1:22" x14ac:dyDescent="0.3">
      <c r="A54" s="34" t="s">
        <v>110</v>
      </c>
      <c r="B54" s="41">
        <v>-3</v>
      </c>
      <c r="C54" s="34" t="s">
        <v>79</v>
      </c>
      <c r="D54" s="37">
        <v>25793</v>
      </c>
      <c r="E54" s="37">
        <v>15</v>
      </c>
      <c r="F54" s="37">
        <v>273000</v>
      </c>
      <c r="G54" s="38">
        <v>1</v>
      </c>
      <c r="H54" s="39"/>
      <c r="I54" s="42"/>
      <c r="J54" s="34"/>
      <c r="K54" s="34" t="s">
        <v>111</v>
      </c>
    </row>
    <row r="55" spans="1:22" x14ac:dyDescent="0.3">
      <c r="A55" s="12" t="s">
        <v>112</v>
      </c>
      <c r="B55" s="17"/>
      <c r="C55" s="12" t="s">
        <v>79</v>
      </c>
      <c r="D55" s="28">
        <v>62109</v>
      </c>
      <c r="E55" s="28">
        <v>3</v>
      </c>
      <c r="F55" s="28">
        <v>181000</v>
      </c>
      <c r="G55" s="23">
        <v>0.86</v>
      </c>
      <c r="I55" s="13">
        <v>39000</v>
      </c>
      <c r="J55" s="12" t="s">
        <v>113</v>
      </c>
      <c r="K55" s="12" t="s">
        <v>114</v>
      </c>
    </row>
    <row r="56" spans="1:22" x14ac:dyDescent="0.3">
      <c r="A56" s="34" t="s">
        <v>115</v>
      </c>
      <c r="B56" s="44"/>
      <c r="C56" s="34" t="s">
        <v>116</v>
      </c>
      <c r="D56" s="37">
        <v>44304</v>
      </c>
      <c r="E56" s="37">
        <v>8</v>
      </c>
      <c r="F56" s="37">
        <v>99000</v>
      </c>
      <c r="G56" s="38">
        <v>0.89</v>
      </c>
      <c r="H56" s="39"/>
      <c r="I56" s="42"/>
      <c r="J56" s="34"/>
      <c r="K56" s="34" t="s">
        <v>117</v>
      </c>
    </row>
    <row r="57" spans="1:22" x14ac:dyDescent="0.3">
      <c r="A57" s="12" t="s">
        <v>118</v>
      </c>
      <c r="B57" s="14">
        <v>-4</v>
      </c>
      <c r="C57" s="12" t="s">
        <v>79</v>
      </c>
      <c r="D57" s="28">
        <v>82908</v>
      </c>
      <c r="E57" s="28">
        <v>12</v>
      </c>
      <c r="F57" s="28">
        <v>155000</v>
      </c>
      <c r="G57" s="23">
        <v>1</v>
      </c>
      <c r="I57" s="13">
        <v>32000</v>
      </c>
      <c r="J57" s="12" t="s">
        <v>113</v>
      </c>
      <c r="K57" s="12" t="s">
        <v>119</v>
      </c>
    </row>
    <row r="58" spans="1:22" x14ac:dyDescent="0.3">
      <c r="A58" s="34" t="s">
        <v>120</v>
      </c>
      <c r="B58" s="44"/>
      <c r="C58" s="34" t="s">
        <v>89</v>
      </c>
      <c r="D58" s="37">
        <v>58505</v>
      </c>
      <c r="E58" s="37">
        <v>19</v>
      </c>
      <c r="F58" s="37">
        <v>216000</v>
      </c>
      <c r="G58" s="38">
        <v>1</v>
      </c>
      <c r="H58" s="56"/>
      <c r="I58" s="40">
        <v>43000</v>
      </c>
      <c r="J58" s="34" t="s">
        <v>121</v>
      </c>
      <c r="K58" s="46" t="s">
        <v>122</v>
      </c>
      <c r="L58" s="19"/>
      <c r="M58" s="19"/>
      <c r="N58" s="19"/>
      <c r="O58" s="19"/>
      <c r="P58" s="19"/>
      <c r="Q58" s="19"/>
      <c r="R58" s="19"/>
      <c r="S58" s="19"/>
      <c r="T58" s="19"/>
      <c r="U58" s="19"/>
      <c r="V58" s="19"/>
    </row>
    <row r="59" spans="1:22" x14ac:dyDescent="0.3">
      <c r="A59" s="12" t="s">
        <v>123</v>
      </c>
      <c r="B59" s="14">
        <v>-4</v>
      </c>
      <c r="C59" s="12" t="s">
        <v>79</v>
      </c>
      <c r="D59" s="28">
        <v>17923</v>
      </c>
      <c r="E59" s="28">
        <v>4</v>
      </c>
      <c r="F59" s="28">
        <v>48000</v>
      </c>
      <c r="G59" s="23">
        <v>0.98</v>
      </c>
      <c r="I59" s="6"/>
      <c r="J59" s="12" t="s">
        <v>124</v>
      </c>
      <c r="K59" s="12" t="s">
        <v>125</v>
      </c>
    </row>
    <row r="60" spans="1:22" x14ac:dyDescent="0.3">
      <c r="A60" s="34" t="s">
        <v>126</v>
      </c>
      <c r="B60" s="44"/>
      <c r="C60" s="34" t="s">
        <v>79</v>
      </c>
      <c r="D60" s="37">
        <v>310925</v>
      </c>
      <c r="E60" s="37">
        <v>50</v>
      </c>
      <c r="F60" s="37">
        <v>503000</v>
      </c>
      <c r="G60" s="38">
        <v>0.98</v>
      </c>
      <c r="H60" s="39"/>
      <c r="I60" s="40">
        <v>66000</v>
      </c>
      <c r="J60" s="34" t="s">
        <v>35</v>
      </c>
      <c r="K60" s="34" t="s">
        <v>127</v>
      </c>
    </row>
    <row r="61" spans="1:22" x14ac:dyDescent="0.3">
      <c r="A61" s="12" t="s">
        <v>128</v>
      </c>
      <c r="B61" s="17" t="s">
        <v>129</v>
      </c>
      <c r="C61" s="12" t="s">
        <v>116</v>
      </c>
      <c r="D61" s="28">
        <v>52261</v>
      </c>
      <c r="E61" s="28">
        <v>22</v>
      </c>
      <c r="F61" s="28">
        <v>213000</v>
      </c>
      <c r="G61" s="23">
        <v>1</v>
      </c>
      <c r="I61" s="13">
        <v>141000</v>
      </c>
      <c r="J61" s="12" t="s">
        <v>130</v>
      </c>
      <c r="K61" s="12" t="s">
        <v>131</v>
      </c>
    </row>
    <row r="62" spans="1:22" x14ac:dyDescent="0.3">
      <c r="A62" s="34" t="s">
        <v>132</v>
      </c>
      <c r="B62" s="41">
        <v>-3</v>
      </c>
      <c r="C62" s="34" t="s">
        <v>116</v>
      </c>
      <c r="D62" s="37">
        <v>1364959</v>
      </c>
      <c r="E62" s="37">
        <v>45</v>
      </c>
      <c r="F62" s="37">
        <v>1231000</v>
      </c>
      <c r="G62" s="38">
        <v>0.98</v>
      </c>
      <c r="H62" s="37">
        <v>662</v>
      </c>
      <c r="I62" s="42"/>
      <c r="J62" s="34"/>
      <c r="K62" s="34" t="s">
        <v>133</v>
      </c>
    </row>
    <row r="63" spans="1:22" x14ac:dyDescent="0.3">
      <c r="A63" s="12" t="s">
        <v>134</v>
      </c>
      <c r="B63" s="14">
        <v>-4</v>
      </c>
      <c r="C63" s="12" t="s">
        <v>79</v>
      </c>
      <c r="D63" s="28">
        <v>48563</v>
      </c>
      <c r="E63" s="28">
        <v>12</v>
      </c>
      <c r="F63" s="28">
        <v>148000</v>
      </c>
      <c r="G63" s="23">
        <v>0.92</v>
      </c>
      <c r="I63" s="13">
        <v>43000</v>
      </c>
      <c r="J63" s="12" t="s">
        <v>135</v>
      </c>
      <c r="K63" s="12" t="s">
        <v>136</v>
      </c>
    </row>
    <row r="64" spans="1:22" x14ac:dyDescent="0.3">
      <c r="A64" s="34" t="s">
        <v>137</v>
      </c>
      <c r="B64" s="44"/>
      <c r="C64" s="34" t="s">
        <v>116</v>
      </c>
      <c r="D64" s="37">
        <v>161472</v>
      </c>
      <c r="E64" s="37">
        <v>44</v>
      </c>
      <c r="F64" s="37">
        <v>650000</v>
      </c>
      <c r="G64" s="38">
        <v>0.92</v>
      </c>
      <c r="H64" s="39"/>
      <c r="I64" s="40">
        <v>210000</v>
      </c>
      <c r="J64" s="34" t="s">
        <v>138</v>
      </c>
      <c r="K64" s="34" t="s">
        <v>139</v>
      </c>
    </row>
    <row r="65" spans="1:11" x14ac:dyDescent="0.3">
      <c r="A65" s="57"/>
      <c r="B65" s="58"/>
      <c r="C65" s="53" t="s">
        <v>140</v>
      </c>
      <c r="D65" s="50">
        <f>SUM(D44:D64)</f>
        <v>3261084</v>
      </c>
      <c r="E65" s="50">
        <f>SUM(E44:E64)</f>
        <v>483</v>
      </c>
      <c r="F65" s="50">
        <f>SUM(F44:F64)</f>
        <v>7059000</v>
      </c>
      <c r="G65" s="54">
        <v>0.94</v>
      </c>
      <c r="H65" s="51"/>
      <c r="I65" s="52"/>
      <c r="J65" s="52"/>
      <c r="K65" s="52"/>
    </row>
    <row r="67" spans="1:11" x14ac:dyDescent="0.3">
      <c r="A67" s="1" t="s">
        <v>294</v>
      </c>
    </row>
    <row r="68" spans="1:11" x14ac:dyDescent="0.3">
      <c r="A68" s="34" t="s">
        <v>141</v>
      </c>
      <c r="B68" s="41">
        <v>-3</v>
      </c>
      <c r="C68" s="34" t="s">
        <v>142</v>
      </c>
      <c r="D68" s="37">
        <v>104881</v>
      </c>
      <c r="E68" s="37">
        <v>46</v>
      </c>
      <c r="F68" s="37">
        <v>403000</v>
      </c>
      <c r="G68" s="38">
        <v>0.97</v>
      </c>
      <c r="H68" s="56"/>
      <c r="I68" s="40">
        <v>14000</v>
      </c>
      <c r="J68" s="34" t="s">
        <v>27</v>
      </c>
      <c r="K68" s="34" t="s">
        <v>143</v>
      </c>
    </row>
    <row r="69" spans="1:11" x14ac:dyDescent="0.3">
      <c r="A69" s="12" t="s">
        <v>144</v>
      </c>
      <c r="B69" s="17" t="s">
        <v>145</v>
      </c>
      <c r="C69" s="12" t="s">
        <v>142</v>
      </c>
      <c r="D69" s="28">
        <v>54431</v>
      </c>
      <c r="E69" s="28">
        <v>11</v>
      </c>
      <c r="F69" s="28">
        <v>98000</v>
      </c>
      <c r="G69" s="23">
        <v>0.95</v>
      </c>
      <c r="H69" s="29"/>
      <c r="I69" s="6"/>
      <c r="J69" s="12"/>
      <c r="K69" s="12" t="s">
        <v>146</v>
      </c>
    </row>
    <row r="70" spans="1:11" x14ac:dyDescent="0.3">
      <c r="A70" s="34" t="s">
        <v>147</v>
      </c>
      <c r="B70" s="44"/>
      <c r="C70" s="34" t="s">
        <v>148</v>
      </c>
      <c r="D70" s="37">
        <v>152059</v>
      </c>
      <c r="E70" s="37">
        <v>9</v>
      </c>
      <c r="F70" s="37">
        <v>120000</v>
      </c>
      <c r="G70" s="38">
        <v>0.89</v>
      </c>
      <c r="H70" s="37">
        <v>124</v>
      </c>
      <c r="I70" s="42"/>
      <c r="J70" s="34"/>
      <c r="K70" s="34" t="s">
        <v>149</v>
      </c>
    </row>
    <row r="71" spans="1:11" x14ac:dyDescent="0.3">
      <c r="A71" s="12" t="s">
        <v>150</v>
      </c>
      <c r="B71" s="17"/>
      <c r="C71" s="12" t="s">
        <v>142</v>
      </c>
      <c r="D71" s="28">
        <v>97034</v>
      </c>
      <c r="E71" s="28">
        <v>17</v>
      </c>
      <c r="F71" s="28">
        <v>408000</v>
      </c>
      <c r="G71" s="23">
        <v>0.98</v>
      </c>
      <c r="H71" s="33"/>
      <c r="I71" s="13">
        <f>15000+28000</f>
        <v>43000</v>
      </c>
      <c r="J71" s="12" t="s">
        <v>151</v>
      </c>
      <c r="K71" s="12" t="s">
        <v>152</v>
      </c>
    </row>
    <row r="72" spans="1:11" x14ac:dyDescent="0.3">
      <c r="A72" s="34" t="s">
        <v>153</v>
      </c>
      <c r="B72" s="35"/>
      <c r="C72" s="34" t="s">
        <v>142</v>
      </c>
      <c r="D72" s="37">
        <v>86898</v>
      </c>
      <c r="E72" s="37">
        <v>9</v>
      </c>
      <c r="F72" s="37">
        <v>147000</v>
      </c>
      <c r="G72" s="38">
        <v>0.93</v>
      </c>
      <c r="H72" s="39"/>
      <c r="I72" s="40">
        <v>43000</v>
      </c>
      <c r="J72" s="34" t="s">
        <v>154</v>
      </c>
      <c r="K72" s="34" t="s">
        <v>155</v>
      </c>
    </row>
    <row r="73" spans="1:11" x14ac:dyDescent="0.3">
      <c r="A73" s="12" t="s">
        <v>156</v>
      </c>
      <c r="B73" s="17"/>
      <c r="C73" s="12" t="s">
        <v>142</v>
      </c>
      <c r="D73" s="28">
        <v>34347</v>
      </c>
      <c r="E73" s="28">
        <v>13</v>
      </c>
      <c r="F73" s="28">
        <v>103000</v>
      </c>
      <c r="G73" s="23">
        <v>0.94</v>
      </c>
      <c r="H73" s="33"/>
      <c r="I73" s="13">
        <v>46000</v>
      </c>
      <c r="J73" s="12" t="s">
        <v>157</v>
      </c>
      <c r="K73" s="12" t="s">
        <v>158</v>
      </c>
    </row>
    <row r="74" spans="1:11" x14ac:dyDescent="0.3">
      <c r="A74" s="34" t="s">
        <v>159</v>
      </c>
      <c r="B74" s="44"/>
      <c r="C74" s="34" t="s">
        <v>148</v>
      </c>
      <c r="D74" s="37">
        <v>23748</v>
      </c>
      <c r="E74" s="37">
        <v>1</v>
      </c>
      <c r="F74" s="37">
        <v>35000</v>
      </c>
      <c r="G74" s="38">
        <v>1</v>
      </c>
      <c r="H74" s="56"/>
      <c r="I74" s="42"/>
      <c r="J74" s="34"/>
      <c r="K74" s="34" t="s">
        <v>160</v>
      </c>
    </row>
    <row r="75" spans="1:11" x14ac:dyDescent="0.3">
      <c r="A75" s="12" t="s">
        <v>161</v>
      </c>
      <c r="B75" s="17"/>
      <c r="C75" s="12" t="s">
        <v>142</v>
      </c>
      <c r="D75" s="28">
        <v>42535</v>
      </c>
      <c r="E75" s="28">
        <v>15</v>
      </c>
      <c r="F75" s="28">
        <v>134000</v>
      </c>
      <c r="G75" s="23">
        <v>0.94</v>
      </c>
      <c r="H75" s="33"/>
      <c r="I75" s="13">
        <v>61000</v>
      </c>
      <c r="J75" s="12" t="s">
        <v>162</v>
      </c>
      <c r="K75" s="12" t="s">
        <v>163</v>
      </c>
    </row>
    <row r="76" spans="1:11" x14ac:dyDescent="0.3">
      <c r="A76" s="34" t="s">
        <v>164</v>
      </c>
      <c r="B76" s="44" t="s">
        <v>165</v>
      </c>
      <c r="C76" s="34" t="s">
        <v>142</v>
      </c>
      <c r="D76" s="37">
        <v>230298</v>
      </c>
      <c r="E76" s="37">
        <v>4</v>
      </c>
      <c r="F76" s="37">
        <v>171000</v>
      </c>
      <c r="G76" s="38">
        <v>1</v>
      </c>
      <c r="H76" s="56">
        <v>129</v>
      </c>
      <c r="I76" s="42"/>
      <c r="J76" s="34"/>
      <c r="K76" s="34" t="s">
        <v>166</v>
      </c>
    </row>
    <row r="77" spans="1:11" x14ac:dyDescent="0.3">
      <c r="A77" s="12" t="s">
        <v>167</v>
      </c>
      <c r="B77" s="17"/>
      <c r="C77" s="12" t="s">
        <v>142</v>
      </c>
      <c r="D77" s="28">
        <v>113817</v>
      </c>
      <c r="E77" s="28">
        <v>21</v>
      </c>
      <c r="F77" s="28">
        <v>211000</v>
      </c>
      <c r="G77" s="23">
        <v>0.98</v>
      </c>
      <c r="H77" s="29"/>
      <c r="I77" s="16">
        <v>43000</v>
      </c>
      <c r="J77" s="12" t="s">
        <v>35</v>
      </c>
      <c r="K77" s="12" t="s">
        <v>168</v>
      </c>
    </row>
    <row r="78" spans="1:11" x14ac:dyDescent="0.3">
      <c r="A78" s="34" t="s">
        <v>169</v>
      </c>
      <c r="B78" s="44"/>
      <c r="C78" s="34" t="s">
        <v>142</v>
      </c>
      <c r="D78" s="37">
        <v>52271</v>
      </c>
      <c r="E78" s="37">
        <v>18</v>
      </c>
      <c r="F78" s="37">
        <v>244000</v>
      </c>
      <c r="G78" s="38">
        <v>0.94</v>
      </c>
      <c r="H78" s="56"/>
      <c r="I78" s="40">
        <v>20000</v>
      </c>
      <c r="J78" s="34" t="s">
        <v>170</v>
      </c>
      <c r="K78" s="34" t="s">
        <v>171</v>
      </c>
    </row>
    <row r="79" spans="1:11" x14ac:dyDescent="0.3">
      <c r="A79" s="12" t="s">
        <v>172</v>
      </c>
      <c r="B79" s="14">
        <v>-3</v>
      </c>
      <c r="C79" s="12" t="s">
        <v>142</v>
      </c>
      <c r="D79" s="28">
        <v>105155</v>
      </c>
      <c r="E79" s="28">
        <v>21</v>
      </c>
      <c r="F79" s="28">
        <v>253000</v>
      </c>
      <c r="G79" s="23">
        <v>1</v>
      </c>
      <c r="H79" s="29"/>
      <c r="I79" s="13">
        <v>53000</v>
      </c>
      <c r="J79" s="12" t="s">
        <v>173</v>
      </c>
      <c r="K79" s="12" t="s">
        <v>174</v>
      </c>
    </row>
    <row r="80" spans="1:11" x14ac:dyDescent="0.3">
      <c r="A80" s="34" t="s">
        <v>175</v>
      </c>
      <c r="B80" s="41">
        <v>-3</v>
      </c>
      <c r="C80" s="34" t="s">
        <v>176</v>
      </c>
      <c r="D80" s="37">
        <v>123480</v>
      </c>
      <c r="E80" s="37">
        <v>50</v>
      </c>
      <c r="F80" s="37">
        <v>549000</v>
      </c>
      <c r="G80" s="38">
        <v>1</v>
      </c>
      <c r="H80" s="45"/>
      <c r="I80" s="40">
        <v>75000</v>
      </c>
      <c r="J80" s="34" t="s">
        <v>162</v>
      </c>
      <c r="K80" s="34" t="s">
        <v>177</v>
      </c>
    </row>
    <row r="81" spans="1:11" x14ac:dyDescent="0.3">
      <c r="A81" s="12" t="s">
        <v>178</v>
      </c>
      <c r="B81" s="17" t="s">
        <v>145</v>
      </c>
      <c r="C81" s="12" t="s">
        <v>142</v>
      </c>
      <c r="D81" s="28">
        <v>137031</v>
      </c>
      <c r="E81" s="28">
        <v>21</v>
      </c>
      <c r="F81" s="28">
        <v>191000</v>
      </c>
      <c r="G81" s="23">
        <v>0.99</v>
      </c>
      <c r="H81" s="29"/>
      <c r="I81" s="6"/>
      <c r="J81" s="12"/>
      <c r="K81" s="12" t="s">
        <v>179</v>
      </c>
    </row>
    <row r="82" spans="1:11" x14ac:dyDescent="0.3">
      <c r="A82" s="34" t="s">
        <v>180</v>
      </c>
      <c r="B82" s="44"/>
      <c r="C82" s="34" t="s">
        <v>142</v>
      </c>
      <c r="D82" s="37">
        <v>36699</v>
      </c>
      <c r="E82" s="37">
        <v>19</v>
      </c>
      <c r="F82" s="37">
        <v>211000</v>
      </c>
      <c r="G82" s="38">
        <v>1</v>
      </c>
      <c r="H82" s="56"/>
      <c r="I82" s="40">
        <v>65000</v>
      </c>
      <c r="J82" s="34" t="s">
        <v>113</v>
      </c>
      <c r="K82" s="34" t="s">
        <v>181</v>
      </c>
    </row>
    <row r="83" spans="1:11" x14ac:dyDescent="0.3">
      <c r="A83" s="49"/>
      <c r="B83" s="59"/>
      <c r="C83" s="53" t="s">
        <v>182</v>
      </c>
      <c r="D83" s="50">
        <f>SUM(D68:D82)</f>
        <v>1394684</v>
      </c>
      <c r="E83" s="50">
        <f>SUM(E68:E82)</f>
        <v>275</v>
      </c>
      <c r="F83" s="50">
        <f>SUM(F68:F82)</f>
        <v>3278000</v>
      </c>
      <c r="G83" s="54">
        <v>0.97</v>
      </c>
      <c r="H83" s="60"/>
      <c r="I83" s="52"/>
      <c r="J83" s="52"/>
      <c r="K83" s="52"/>
    </row>
    <row r="85" spans="1:11" x14ac:dyDescent="0.3">
      <c r="A85" s="1" t="s">
        <v>296</v>
      </c>
    </row>
    <row r="86" spans="1:11" x14ac:dyDescent="0.3">
      <c r="A86" s="34" t="s">
        <v>208</v>
      </c>
      <c r="B86" s="44"/>
      <c r="C86" s="34" t="s">
        <v>209</v>
      </c>
      <c r="D86" s="37">
        <v>1143241</v>
      </c>
      <c r="E86" s="37">
        <v>65</v>
      </c>
      <c r="F86" s="37">
        <v>1230000</v>
      </c>
      <c r="G86" s="38">
        <v>0.97</v>
      </c>
      <c r="H86" s="37">
        <v>947</v>
      </c>
      <c r="I86" s="40">
        <v>18000</v>
      </c>
      <c r="J86" s="34" t="s">
        <v>27</v>
      </c>
      <c r="K86" s="34" t="s">
        <v>210</v>
      </c>
    </row>
    <row r="87" spans="1:11" x14ac:dyDescent="0.3">
      <c r="A87" s="12" t="s">
        <v>211</v>
      </c>
      <c r="B87" s="17"/>
      <c r="C87" s="12" t="s">
        <v>209</v>
      </c>
      <c r="D87" s="28">
        <v>32026</v>
      </c>
      <c r="E87" s="28">
        <v>15</v>
      </c>
      <c r="F87" s="28">
        <v>114000</v>
      </c>
      <c r="G87" s="23">
        <v>0.96</v>
      </c>
      <c r="H87" s="29"/>
      <c r="I87" s="13">
        <v>46000</v>
      </c>
      <c r="J87" s="12" t="s">
        <v>212</v>
      </c>
      <c r="K87" s="12" t="s">
        <v>213</v>
      </c>
    </row>
    <row r="88" spans="1:11" x14ac:dyDescent="0.3">
      <c r="A88" s="34" t="s">
        <v>214</v>
      </c>
      <c r="B88" s="44"/>
      <c r="C88" s="34" t="s">
        <v>209</v>
      </c>
      <c r="D88" s="37">
        <v>40824</v>
      </c>
      <c r="E88" s="37">
        <v>36</v>
      </c>
      <c r="F88" s="37">
        <v>233000</v>
      </c>
      <c r="G88" s="38">
        <v>1</v>
      </c>
      <c r="H88" s="45"/>
      <c r="I88" s="42"/>
      <c r="J88" s="34"/>
      <c r="K88" s="34" t="s">
        <v>215</v>
      </c>
    </row>
    <row r="89" spans="1:11" x14ac:dyDescent="0.3">
      <c r="A89" s="12" t="s">
        <v>216</v>
      </c>
      <c r="B89" s="17"/>
      <c r="C89" s="12" t="s">
        <v>209</v>
      </c>
      <c r="D89" s="28">
        <v>52839</v>
      </c>
      <c r="E89" s="28">
        <v>20</v>
      </c>
      <c r="F89" s="28">
        <v>253000</v>
      </c>
      <c r="G89" s="23">
        <v>0.95</v>
      </c>
      <c r="H89" s="29"/>
      <c r="I89" s="13">
        <v>80000</v>
      </c>
      <c r="J89" s="12" t="s">
        <v>217</v>
      </c>
      <c r="K89" s="12" t="s">
        <v>158</v>
      </c>
    </row>
    <row r="90" spans="1:11" x14ac:dyDescent="0.3">
      <c r="A90" s="34" t="s">
        <v>218</v>
      </c>
      <c r="B90" s="44"/>
      <c r="C90" s="34" t="s">
        <v>209</v>
      </c>
      <c r="D90" s="37">
        <v>158962</v>
      </c>
      <c r="E90" s="37">
        <v>19</v>
      </c>
      <c r="F90" s="37">
        <v>224000</v>
      </c>
      <c r="G90" s="38">
        <v>0.98</v>
      </c>
      <c r="H90" s="37">
        <v>7</v>
      </c>
      <c r="I90" s="40">
        <v>50000</v>
      </c>
      <c r="J90" s="34" t="s">
        <v>212</v>
      </c>
      <c r="K90" s="34" t="s">
        <v>76</v>
      </c>
    </row>
    <row r="91" spans="1:11" x14ac:dyDescent="0.3">
      <c r="A91" s="12" t="s">
        <v>219</v>
      </c>
      <c r="B91" s="17"/>
      <c r="C91" s="12" t="s">
        <v>220</v>
      </c>
      <c r="D91" s="28">
        <v>9369</v>
      </c>
      <c r="E91" s="28">
        <v>28</v>
      </c>
      <c r="F91" s="28">
        <v>48000</v>
      </c>
      <c r="G91" s="23">
        <v>1</v>
      </c>
      <c r="H91" s="29"/>
      <c r="I91" s="13">
        <v>48000</v>
      </c>
      <c r="J91" s="12" t="s">
        <v>221</v>
      </c>
      <c r="K91" s="12"/>
    </row>
    <row r="92" spans="1:11" x14ac:dyDescent="0.3">
      <c r="A92" s="34" t="s">
        <v>222</v>
      </c>
      <c r="B92" s="44"/>
      <c r="C92" s="34" t="s">
        <v>209</v>
      </c>
      <c r="D92" s="37">
        <v>19814</v>
      </c>
      <c r="E92" s="37">
        <v>17</v>
      </c>
      <c r="F92" s="37">
        <v>149000</v>
      </c>
      <c r="G92" s="38">
        <v>0.99</v>
      </c>
      <c r="H92" s="56"/>
      <c r="I92" s="40">
        <v>50000</v>
      </c>
      <c r="J92" s="34" t="s">
        <v>223</v>
      </c>
      <c r="K92" s="34" t="s">
        <v>224</v>
      </c>
    </row>
    <row r="93" spans="1:11" x14ac:dyDescent="0.3">
      <c r="A93" s="47"/>
      <c r="B93" s="48"/>
      <c r="C93" s="53" t="s">
        <v>225</v>
      </c>
      <c r="D93" s="50">
        <f ca="1">SUM(D86:D94)</f>
        <v>1457075</v>
      </c>
      <c r="E93" s="50">
        <f ca="1">SUM(E86:E94)</f>
        <v>200</v>
      </c>
      <c r="F93" s="50">
        <f ca="1">SUM(F86:F94)</f>
        <v>2251000</v>
      </c>
      <c r="G93" s="54">
        <v>0.98</v>
      </c>
      <c r="H93" s="51"/>
      <c r="I93" s="52"/>
      <c r="J93" s="52"/>
      <c r="K93" s="52"/>
    </row>
    <row r="94" spans="1:11" x14ac:dyDescent="0.3">
      <c r="A94" s="12"/>
      <c r="B94" s="17"/>
      <c r="C94" s="12"/>
      <c r="D94" s="30"/>
      <c r="E94" s="30"/>
      <c r="F94" s="30"/>
      <c r="G94" s="24"/>
      <c r="H94" s="29"/>
      <c r="I94" s="6"/>
      <c r="J94" s="12"/>
      <c r="K94" s="12"/>
    </row>
    <row r="95" spans="1:11" x14ac:dyDescent="0.3">
      <c r="A95" s="1" t="s">
        <v>295</v>
      </c>
      <c r="E95" s="29"/>
      <c r="H95" s="29"/>
    </row>
    <row r="96" spans="1:11" x14ac:dyDescent="0.3">
      <c r="A96" s="34" t="s">
        <v>183</v>
      </c>
      <c r="B96" s="44"/>
      <c r="C96" s="34" t="s">
        <v>184</v>
      </c>
      <c r="D96" s="37">
        <v>33562</v>
      </c>
      <c r="E96" s="37">
        <v>22</v>
      </c>
      <c r="F96" s="37">
        <v>222000</v>
      </c>
      <c r="G96" s="38">
        <v>0.95</v>
      </c>
      <c r="H96" s="45"/>
      <c r="I96" s="40">
        <v>31000</v>
      </c>
      <c r="J96" s="34" t="s">
        <v>185</v>
      </c>
      <c r="K96" s="34" t="s">
        <v>186</v>
      </c>
    </row>
    <row r="97" spans="1:11" x14ac:dyDescent="0.3">
      <c r="A97" s="12" t="s">
        <v>187</v>
      </c>
      <c r="B97" s="17"/>
      <c r="C97" s="12" t="s">
        <v>184</v>
      </c>
      <c r="D97" s="28">
        <v>96806</v>
      </c>
      <c r="E97" s="28">
        <v>23</v>
      </c>
      <c r="F97" s="28">
        <v>174000</v>
      </c>
      <c r="G97" s="23">
        <v>0.95</v>
      </c>
      <c r="H97" s="28">
        <v>87</v>
      </c>
      <c r="I97" s="13">
        <v>45000</v>
      </c>
      <c r="J97" s="12" t="s">
        <v>188</v>
      </c>
      <c r="K97" s="12" t="s">
        <v>189</v>
      </c>
    </row>
    <row r="98" spans="1:11" x14ac:dyDescent="0.3">
      <c r="A98" s="34" t="s">
        <v>190</v>
      </c>
      <c r="B98" s="44"/>
      <c r="C98" s="34" t="s">
        <v>184</v>
      </c>
      <c r="D98" s="37">
        <v>39379</v>
      </c>
      <c r="E98" s="37">
        <v>28</v>
      </c>
      <c r="F98" s="37">
        <v>260000</v>
      </c>
      <c r="G98" s="38">
        <v>0.88</v>
      </c>
      <c r="H98" s="45"/>
      <c r="I98" s="40">
        <v>47000</v>
      </c>
      <c r="J98" s="34" t="s">
        <v>35</v>
      </c>
      <c r="K98" s="34" t="s">
        <v>191</v>
      </c>
    </row>
    <row r="99" spans="1:11" x14ac:dyDescent="0.3">
      <c r="A99" s="12" t="s">
        <v>192</v>
      </c>
      <c r="B99" s="17"/>
      <c r="C99" s="12" t="s">
        <v>184</v>
      </c>
      <c r="D99" s="28">
        <v>19806</v>
      </c>
      <c r="E99" s="28">
        <v>24</v>
      </c>
      <c r="F99" s="28">
        <v>158000</v>
      </c>
      <c r="G99" s="23">
        <v>0.98</v>
      </c>
      <c r="H99" s="33"/>
      <c r="I99" s="13">
        <v>75000</v>
      </c>
      <c r="J99" s="12" t="s">
        <v>12</v>
      </c>
      <c r="K99" s="12" t="s">
        <v>193</v>
      </c>
    </row>
    <row r="100" spans="1:11" x14ac:dyDescent="0.3">
      <c r="A100" s="34" t="s">
        <v>194</v>
      </c>
      <c r="B100" s="44"/>
      <c r="C100" s="34" t="s">
        <v>184</v>
      </c>
      <c r="D100" s="37">
        <v>24467</v>
      </c>
      <c r="E100" s="37">
        <v>21</v>
      </c>
      <c r="F100" s="37">
        <v>223000</v>
      </c>
      <c r="G100" s="38">
        <v>0.98</v>
      </c>
      <c r="H100" s="45"/>
      <c r="I100" s="40">
        <v>55000</v>
      </c>
      <c r="J100" s="34" t="s">
        <v>195</v>
      </c>
      <c r="K100" s="34" t="s">
        <v>196</v>
      </c>
    </row>
    <row r="101" spans="1:11" x14ac:dyDescent="0.3">
      <c r="A101" s="12" t="s">
        <v>197</v>
      </c>
      <c r="B101" s="17"/>
      <c r="C101" s="12" t="s">
        <v>184</v>
      </c>
      <c r="D101" s="28">
        <v>66026</v>
      </c>
      <c r="E101" s="28">
        <v>29</v>
      </c>
      <c r="F101" s="28">
        <v>357000</v>
      </c>
      <c r="G101" s="23">
        <v>1</v>
      </c>
      <c r="H101" s="33"/>
      <c r="I101" s="13">
        <v>53000</v>
      </c>
      <c r="J101" s="12" t="s">
        <v>188</v>
      </c>
      <c r="K101" s="12" t="s">
        <v>198</v>
      </c>
    </row>
    <row r="102" spans="1:11" x14ac:dyDescent="0.3">
      <c r="A102" s="34" t="s">
        <v>199</v>
      </c>
      <c r="B102" s="44"/>
      <c r="C102" s="34" t="s">
        <v>184</v>
      </c>
      <c r="D102" s="37">
        <v>35703</v>
      </c>
      <c r="E102" s="37">
        <v>15</v>
      </c>
      <c r="F102" s="37">
        <v>209000</v>
      </c>
      <c r="G102" s="38">
        <v>0.96</v>
      </c>
      <c r="H102" s="56"/>
      <c r="I102" s="42"/>
      <c r="J102" s="34" t="s">
        <v>200</v>
      </c>
      <c r="K102" s="34" t="s">
        <v>201</v>
      </c>
    </row>
    <row r="103" spans="1:11" x14ac:dyDescent="0.3">
      <c r="A103" s="12" t="s">
        <v>202</v>
      </c>
      <c r="B103" s="17"/>
      <c r="C103" s="12" t="s">
        <v>184</v>
      </c>
      <c r="D103" s="28">
        <v>54503</v>
      </c>
      <c r="E103" s="28">
        <v>13</v>
      </c>
      <c r="F103" s="28">
        <v>86000</v>
      </c>
      <c r="G103" s="23">
        <v>0.98</v>
      </c>
      <c r="H103" s="29"/>
      <c r="I103" s="13">
        <v>31000</v>
      </c>
      <c r="J103" s="12" t="s">
        <v>203</v>
      </c>
      <c r="K103" s="12" t="s">
        <v>204</v>
      </c>
    </row>
    <row r="104" spans="1:11" x14ac:dyDescent="0.3">
      <c r="A104" s="34" t="s">
        <v>205</v>
      </c>
      <c r="B104" s="44"/>
      <c r="C104" s="34" t="s">
        <v>184</v>
      </c>
      <c r="D104" s="37">
        <v>44784</v>
      </c>
      <c r="E104" s="37">
        <v>14</v>
      </c>
      <c r="F104" s="37">
        <v>239000</v>
      </c>
      <c r="G104" s="38">
        <v>0.97</v>
      </c>
      <c r="H104" s="37">
        <v>9</v>
      </c>
      <c r="I104" s="40">
        <v>98000</v>
      </c>
      <c r="J104" s="34" t="s">
        <v>12</v>
      </c>
      <c r="K104" s="34" t="s">
        <v>206</v>
      </c>
    </row>
    <row r="105" spans="1:11" x14ac:dyDescent="0.3">
      <c r="A105" s="47"/>
      <c r="B105" s="48"/>
      <c r="C105" s="53" t="s">
        <v>207</v>
      </c>
      <c r="D105" s="50">
        <f>SUM(D96:D104)</f>
        <v>415036</v>
      </c>
      <c r="E105" s="50">
        <f>SUM(E96:E104)</f>
        <v>189</v>
      </c>
      <c r="F105" s="50">
        <f>SUM(F96:F104)</f>
        <v>1928000</v>
      </c>
      <c r="G105" s="54">
        <v>0.96</v>
      </c>
      <c r="H105" s="60"/>
      <c r="I105" s="52"/>
      <c r="J105" s="52"/>
      <c r="K105" s="52"/>
    </row>
    <row r="107" spans="1:11" x14ac:dyDescent="0.3">
      <c r="A107" s="1" t="s">
        <v>297</v>
      </c>
      <c r="H107" s="29"/>
    </row>
    <row r="108" spans="1:11" x14ac:dyDescent="0.3">
      <c r="A108" s="34" t="s">
        <v>226</v>
      </c>
      <c r="B108" s="41">
        <v>-7</v>
      </c>
      <c r="C108" s="34" t="s">
        <v>227</v>
      </c>
      <c r="D108" s="37">
        <v>206110</v>
      </c>
      <c r="E108" s="37">
        <v>3</v>
      </c>
      <c r="F108" s="37">
        <v>278000</v>
      </c>
      <c r="G108" s="38">
        <v>0.99</v>
      </c>
      <c r="H108" s="56"/>
      <c r="I108" s="61"/>
      <c r="J108" s="61"/>
      <c r="K108" s="34" t="s">
        <v>228</v>
      </c>
    </row>
    <row r="109" spans="1:11" x14ac:dyDescent="0.3">
      <c r="A109" s="12" t="s">
        <v>229</v>
      </c>
      <c r="C109" s="12" t="s">
        <v>227</v>
      </c>
      <c r="D109" s="28">
        <v>76220</v>
      </c>
      <c r="E109" s="28">
        <v>17</v>
      </c>
      <c r="F109" s="28">
        <v>187000</v>
      </c>
      <c r="G109" s="23">
        <v>0.99</v>
      </c>
      <c r="H109" s="33"/>
      <c r="I109" s="13">
        <v>44000</v>
      </c>
      <c r="J109" s="12" t="s">
        <v>230</v>
      </c>
      <c r="K109" s="12" t="s">
        <v>55</v>
      </c>
    </row>
    <row r="110" spans="1:11" x14ac:dyDescent="0.3">
      <c r="A110" s="34" t="s">
        <v>231</v>
      </c>
      <c r="B110" s="35"/>
      <c r="C110" s="34" t="s">
        <v>227</v>
      </c>
      <c r="D110" s="37">
        <f>187716-423</f>
        <v>187293</v>
      </c>
      <c r="E110" s="37">
        <v>41</v>
      </c>
      <c r="F110" s="37">
        <v>391000</v>
      </c>
      <c r="G110" s="38">
        <v>1</v>
      </c>
      <c r="H110" s="39"/>
      <c r="I110" s="61"/>
      <c r="J110" s="61"/>
      <c r="K110" s="34" t="s">
        <v>232</v>
      </c>
    </row>
    <row r="111" spans="1:11" x14ac:dyDescent="0.3">
      <c r="A111" s="12" t="s">
        <v>233</v>
      </c>
      <c r="C111" s="12" t="s">
        <v>227</v>
      </c>
      <c r="D111" s="28">
        <v>105704</v>
      </c>
      <c r="E111" s="28">
        <v>67</v>
      </c>
      <c r="F111" s="28">
        <v>431000</v>
      </c>
      <c r="G111" s="23">
        <v>0.99</v>
      </c>
      <c r="I111" s="13">
        <v>12000</v>
      </c>
      <c r="J111" s="12" t="s">
        <v>234</v>
      </c>
      <c r="K111" s="12" t="s">
        <v>235</v>
      </c>
    </row>
    <row r="112" spans="1:11" x14ac:dyDescent="0.3">
      <c r="A112" s="62"/>
      <c r="B112" s="63"/>
      <c r="C112" s="70" t="s">
        <v>236</v>
      </c>
      <c r="D112" s="65">
        <f>SUM(D108:D111)</f>
        <v>575327</v>
      </c>
      <c r="E112" s="65">
        <f>SUM(E108:E111)</f>
        <v>128</v>
      </c>
      <c r="F112" s="65">
        <f>SUM(F108:F111)</f>
        <v>1287000</v>
      </c>
      <c r="G112" s="66">
        <v>0.99</v>
      </c>
      <c r="H112" s="67"/>
      <c r="I112" s="68"/>
      <c r="J112" s="68"/>
      <c r="K112" s="68"/>
    </row>
    <row r="114" spans="1:11" x14ac:dyDescent="0.3">
      <c r="H114" s="29"/>
    </row>
    <row r="115" spans="1:11" x14ac:dyDescent="0.3">
      <c r="A115" s="1" t="s">
        <v>298</v>
      </c>
      <c r="G115" s="23"/>
      <c r="H115" s="29"/>
    </row>
    <row r="116" spans="1:11" x14ac:dyDescent="0.3">
      <c r="A116" s="34" t="s">
        <v>237</v>
      </c>
      <c r="B116" s="35"/>
      <c r="C116" s="34" t="s">
        <v>238</v>
      </c>
      <c r="D116" s="37">
        <v>35459</v>
      </c>
      <c r="E116" s="37">
        <v>24</v>
      </c>
      <c r="F116" s="37">
        <v>243000</v>
      </c>
      <c r="G116" s="38">
        <v>1</v>
      </c>
      <c r="H116" s="45"/>
      <c r="I116" s="40">
        <v>16500</v>
      </c>
      <c r="J116" s="34" t="s">
        <v>24</v>
      </c>
      <c r="K116" s="34" t="s">
        <v>239</v>
      </c>
    </row>
    <row r="117" spans="1:11" x14ac:dyDescent="0.3">
      <c r="A117" s="12" t="s">
        <v>240</v>
      </c>
      <c r="C117" s="12" t="s">
        <v>238</v>
      </c>
      <c r="D117" s="28">
        <v>42316</v>
      </c>
      <c r="E117" s="28">
        <v>29</v>
      </c>
      <c r="F117" s="28">
        <v>397000</v>
      </c>
      <c r="G117" s="23">
        <v>1</v>
      </c>
      <c r="H117" s="33"/>
      <c r="I117" s="13">
        <v>57000</v>
      </c>
      <c r="J117" s="12" t="s">
        <v>12</v>
      </c>
      <c r="K117" s="12" t="s">
        <v>241</v>
      </c>
    </row>
    <row r="118" spans="1:11" x14ac:dyDescent="0.3">
      <c r="A118" s="34" t="s">
        <v>242</v>
      </c>
      <c r="B118" s="41">
        <v>-5</v>
      </c>
      <c r="C118" s="34" t="s">
        <v>238</v>
      </c>
      <c r="D118" s="37">
        <v>137303</v>
      </c>
      <c r="E118" s="37">
        <v>35</v>
      </c>
      <c r="F118" s="37">
        <v>315000</v>
      </c>
      <c r="G118" s="38">
        <v>1</v>
      </c>
      <c r="H118" s="56"/>
      <c r="I118" s="42"/>
      <c r="J118" s="34"/>
      <c r="K118" s="34" t="s">
        <v>243</v>
      </c>
    </row>
    <row r="119" spans="1:11" x14ac:dyDescent="0.3">
      <c r="A119" s="12" t="s">
        <v>244</v>
      </c>
      <c r="C119" s="12" t="s">
        <v>238</v>
      </c>
      <c r="D119" s="28">
        <v>19669</v>
      </c>
      <c r="E119" s="28">
        <v>4</v>
      </c>
      <c r="F119" s="28">
        <v>33000</v>
      </c>
      <c r="G119" s="23">
        <v>1</v>
      </c>
      <c r="H119" s="29"/>
      <c r="I119" s="6"/>
      <c r="J119" s="12"/>
      <c r="K119" s="12"/>
    </row>
    <row r="120" spans="1:11" x14ac:dyDescent="0.3">
      <c r="A120" s="34" t="s">
        <v>245</v>
      </c>
      <c r="B120" s="35"/>
      <c r="C120" s="34" t="s">
        <v>238</v>
      </c>
      <c r="D120" s="37">
        <v>23800</v>
      </c>
      <c r="E120" s="37">
        <v>13</v>
      </c>
      <c r="F120" s="37">
        <v>43000</v>
      </c>
      <c r="G120" s="38">
        <v>1</v>
      </c>
      <c r="H120" s="56"/>
      <c r="I120" s="42"/>
      <c r="J120" s="34"/>
      <c r="K120" s="34"/>
    </row>
    <row r="121" spans="1:11" x14ac:dyDescent="0.3">
      <c r="A121" s="12" t="s">
        <v>246</v>
      </c>
      <c r="C121" s="12" t="s">
        <v>238</v>
      </c>
      <c r="D121" s="28">
        <v>27099</v>
      </c>
      <c r="E121" s="28">
        <v>7</v>
      </c>
      <c r="F121" s="28">
        <v>80000</v>
      </c>
      <c r="G121" s="23">
        <v>0.98</v>
      </c>
      <c r="I121" s="13">
        <v>54000</v>
      </c>
      <c r="J121" s="12" t="s">
        <v>12</v>
      </c>
      <c r="K121" s="12"/>
    </row>
    <row r="122" spans="1:11" x14ac:dyDescent="0.3">
      <c r="A122" s="62"/>
      <c r="B122" s="63"/>
      <c r="C122" s="70" t="s">
        <v>247</v>
      </c>
      <c r="D122" s="65">
        <f>SUM(D116:D121)</f>
        <v>285646</v>
      </c>
      <c r="E122" s="65">
        <f>SUM(E116:E121)</f>
        <v>112</v>
      </c>
      <c r="F122" s="65">
        <f>SUM(F116:F121)</f>
        <v>1111000</v>
      </c>
      <c r="G122" s="66">
        <v>1</v>
      </c>
      <c r="H122" s="69"/>
      <c r="I122" s="68"/>
      <c r="J122" s="68"/>
      <c r="K122" s="68"/>
    </row>
    <row r="123" spans="1:11" x14ac:dyDescent="0.3">
      <c r="E123" s="29"/>
      <c r="H123" s="29"/>
    </row>
    <row r="124" spans="1:11" x14ac:dyDescent="0.3">
      <c r="A124" s="1" t="s">
        <v>299</v>
      </c>
      <c r="B124" s="17"/>
      <c r="C124" s="12"/>
      <c r="D124" s="29"/>
      <c r="F124" s="29"/>
      <c r="G124" s="23"/>
      <c r="H124" s="29"/>
    </row>
    <row r="125" spans="1:11" x14ac:dyDescent="0.3">
      <c r="A125" s="34" t="s">
        <v>248</v>
      </c>
      <c r="B125" s="44"/>
      <c r="C125" s="34" t="s">
        <v>249</v>
      </c>
      <c r="D125" s="37">
        <v>37789</v>
      </c>
      <c r="E125" s="37">
        <v>14</v>
      </c>
      <c r="F125" s="37">
        <v>168000</v>
      </c>
      <c r="G125" s="38">
        <v>0.97</v>
      </c>
      <c r="H125" s="56"/>
      <c r="I125" s="42"/>
      <c r="J125" s="34"/>
      <c r="K125" s="34" t="s">
        <v>250</v>
      </c>
    </row>
    <row r="126" spans="1:11" x14ac:dyDescent="0.3">
      <c r="A126" s="12" t="s">
        <v>251</v>
      </c>
      <c r="B126" s="17"/>
      <c r="C126" s="12" t="s">
        <v>249</v>
      </c>
      <c r="D126" s="28">
        <v>41256</v>
      </c>
      <c r="E126" s="28">
        <v>21</v>
      </c>
      <c r="F126" s="28">
        <v>257000</v>
      </c>
      <c r="G126" s="23">
        <v>0.93</v>
      </c>
      <c r="H126" s="29"/>
      <c r="I126" s="6"/>
      <c r="J126" s="12"/>
      <c r="K126" s="12" t="s">
        <v>252</v>
      </c>
    </row>
    <row r="127" spans="1:11" x14ac:dyDescent="0.3">
      <c r="A127" s="34" t="s">
        <v>253</v>
      </c>
      <c r="B127" s="44"/>
      <c r="C127" s="34" t="s">
        <v>249</v>
      </c>
      <c r="D127" s="37">
        <v>16892</v>
      </c>
      <c r="E127" s="37">
        <v>11</v>
      </c>
      <c r="F127" s="37">
        <v>141000</v>
      </c>
      <c r="G127" s="38">
        <v>0.99</v>
      </c>
      <c r="H127" s="39"/>
      <c r="I127" s="40">
        <v>63000</v>
      </c>
      <c r="J127" s="34" t="s">
        <v>254</v>
      </c>
      <c r="K127" s="34" t="s">
        <v>255</v>
      </c>
    </row>
    <row r="128" spans="1:11" x14ac:dyDescent="0.3">
      <c r="A128" s="12" t="s">
        <v>256</v>
      </c>
      <c r="B128" s="17"/>
      <c r="C128" s="12" t="s">
        <v>249</v>
      </c>
      <c r="D128" s="28">
        <v>123000</v>
      </c>
      <c r="E128" s="28">
        <v>17</v>
      </c>
      <c r="F128" s="28">
        <v>211000</v>
      </c>
      <c r="G128" s="23">
        <v>0.96</v>
      </c>
      <c r="H128" s="29"/>
      <c r="I128" s="13">
        <v>86000</v>
      </c>
      <c r="J128" s="12" t="s">
        <v>257</v>
      </c>
      <c r="K128" s="12" t="s">
        <v>258</v>
      </c>
    </row>
    <row r="129" spans="1:11" x14ac:dyDescent="0.3">
      <c r="A129" s="64"/>
      <c r="B129" s="71"/>
      <c r="C129" s="70" t="s">
        <v>259</v>
      </c>
      <c r="D129" s="65">
        <f>SUM(D125:D128)</f>
        <v>218937</v>
      </c>
      <c r="E129" s="65">
        <f>SUM(E125:E128)</f>
        <v>63</v>
      </c>
      <c r="F129" s="65">
        <f>SUM(F125:F128)</f>
        <v>777000</v>
      </c>
      <c r="G129" s="66">
        <v>0.96</v>
      </c>
      <c r="H129" s="69"/>
      <c r="I129" s="68"/>
      <c r="J129" s="68"/>
      <c r="K129" s="68"/>
    </row>
    <row r="131" spans="1:11" x14ac:dyDescent="0.3">
      <c r="A131" s="1" t="s">
        <v>300</v>
      </c>
      <c r="B131" s="17"/>
      <c r="C131" s="12"/>
      <c r="D131" s="29"/>
      <c r="E131" s="29"/>
      <c r="F131" s="29"/>
      <c r="G131" s="23"/>
      <c r="H131" s="29"/>
    </row>
    <row r="132" spans="1:11" x14ac:dyDescent="0.3">
      <c r="A132" s="34" t="s">
        <v>260</v>
      </c>
      <c r="B132" s="44"/>
      <c r="C132" s="34" t="s">
        <v>261</v>
      </c>
      <c r="D132" s="37">
        <v>76235</v>
      </c>
      <c r="E132" s="37">
        <v>40</v>
      </c>
      <c r="F132" s="37">
        <v>495000</v>
      </c>
      <c r="G132" s="38">
        <v>0.9</v>
      </c>
      <c r="H132" s="39"/>
      <c r="I132" s="40">
        <v>99000</v>
      </c>
      <c r="J132" s="34" t="s">
        <v>262</v>
      </c>
      <c r="K132" s="34" t="s">
        <v>263</v>
      </c>
    </row>
    <row r="133" spans="1:11" x14ac:dyDescent="0.3">
      <c r="A133" s="12" t="s">
        <v>264</v>
      </c>
      <c r="B133" s="17"/>
      <c r="C133" s="12" t="s">
        <v>265</v>
      </c>
      <c r="D133" s="28">
        <v>36751</v>
      </c>
      <c r="E133" s="28">
        <v>22</v>
      </c>
      <c r="F133" s="28">
        <v>264000</v>
      </c>
      <c r="G133" s="23">
        <v>0.93</v>
      </c>
      <c r="I133" s="13">
        <v>74000</v>
      </c>
      <c r="J133" s="12" t="s">
        <v>221</v>
      </c>
      <c r="K133" s="12" t="s">
        <v>266</v>
      </c>
    </row>
    <row r="134" spans="1:11" x14ac:dyDescent="0.3">
      <c r="A134" s="34" t="s">
        <v>267</v>
      </c>
      <c r="B134" s="41">
        <v>-4</v>
      </c>
      <c r="C134" s="34" t="s">
        <v>268</v>
      </c>
      <c r="D134" s="37">
        <v>184397</v>
      </c>
      <c r="E134" s="37">
        <v>41</v>
      </c>
      <c r="F134" s="37">
        <v>643000</v>
      </c>
      <c r="G134" s="38">
        <v>0.91</v>
      </c>
      <c r="H134" s="39"/>
      <c r="I134" s="72">
        <v>82000</v>
      </c>
      <c r="J134" s="55" t="s">
        <v>269</v>
      </c>
      <c r="K134" s="73" t="s">
        <v>270</v>
      </c>
    </row>
    <row r="135" spans="1:11" x14ac:dyDescent="0.3">
      <c r="A135" s="12" t="s">
        <v>271</v>
      </c>
      <c r="B135" s="17"/>
      <c r="C135" s="12" t="s">
        <v>272</v>
      </c>
      <c r="D135" s="28">
        <v>21589</v>
      </c>
      <c r="E135" s="28">
        <v>20</v>
      </c>
      <c r="F135" s="28">
        <v>205000</v>
      </c>
      <c r="G135" s="23">
        <v>0.99</v>
      </c>
      <c r="I135" s="13">
        <v>69000</v>
      </c>
      <c r="J135" s="12" t="s">
        <v>273</v>
      </c>
      <c r="K135" s="12" t="s">
        <v>274</v>
      </c>
    </row>
    <row r="136" spans="1:11" x14ac:dyDescent="0.3">
      <c r="A136" s="34" t="s">
        <v>275</v>
      </c>
      <c r="B136" s="41">
        <v>-3</v>
      </c>
      <c r="C136" s="34" t="s">
        <v>276</v>
      </c>
      <c r="D136" s="37">
        <v>8658</v>
      </c>
      <c r="E136" s="37">
        <v>11</v>
      </c>
      <c r="F136" s="37">
        <v>126000</v>
      </c>
      <c r="G136" s="38">
        <v>0.99</v>
      </c>
      <c r="H136" s="39"/>
      <c r="I136" s="40">
        <v>75000</v>
      </c>
      <c r="J136" s="34" t="s">
        <v>12</v>
      </c>
      <c r="K136" s="34" t="s">
        <v>277</v>
      </c>
    </row>
    <row r="137" spans="1:11" x14ac:dyDescent="0.3">
      <c r="A137" s="12" t="s">
        <v>278</v>
      </c>
      <c r="B137" s="17" t="s">
        <v>83</v>
      </c>
      <c r="C137" s="12" t="s">
        <v>268</v>
      </c>
      <c r="D137" s="28">
        <v>88164</v>
      </c>
      <c r="E137" s="28">
        <v>18</v>
      </c>
      <c r="F137" s="28">
        <v>305000</v>
      </c>
      <c r="G137" s="23">
        <v>0.85</v>
      </c>
      <c r="I137" s="6"/>
      <c r="J137" s="18"/>
      <c r="K137" s="15" t="s">
        <v>279</v>
      </c>
    </row>
    <row r="138" spans="1:11" x14ac:dyDescent="0.3">
      <c r="A138" s="34" t="s">
        <v>280</v>
      </c>
      <c r="B138" s="44"/>
      <c r="C138" s="34" t="s">
        <v>261</v>
      </c>
      <c r="D138" s="37">
        <v>41007</v>
      </c>
      <c r="E138" s="37">
        <v>15</v>
      </c>
      <c r="F138" s="37">
        <v>168000</v>
      </c>
      <c r="G138" s="38">
        <v>0.99</v>
      </c>
      <c r="H138" s="39"/>
      <c r="I138" s="42"/>
      <c r="J138" s="34"/>
      <c r="K138" s="34" t="s">
        <v>281</v>
      </c>
    </row>
    <row r="139" spans="1:11" x14ac:dyDescent="0.3">
      <c r="A139" s="12" t="s">
        <v>282</v>
      </c>
      <c r="B139" s="17"/>
      <c r="C139" s="12" t="s">
        <v>283</v>
      </c>
      <c r="D139" s="74">
        <v>108920</v>
      </c>
      <c r="E139" s="74">
        <v>37</v>
      </c>
      <c r="F139" s="74">
        <v>463000</v>
      </c>
      <c r="G139" s="75">
        <v>0.99</v>
      </c>
      <c r="I139" s="13">
        <v>66000</v>
      </c>
      <c r="J139" s="12" t="s">
        <v>273</v>
      </c>
      <c r="K139" s="12" t="s">
        <v>284</v>
      </c>
    </row>
    <row r="140" spans="1:11" x14ac:dyDescent="0.3">
      <c r="A140" s="64"/>
      <c r="B140" s="71"/>
      <c r="C140" s="70" t="s">
        <v>285</v>
      </c>
      <c r="D140" s="65">
        <f>SUM(D132:D139)</f>
        <v>565721</v>
      </c>
      <c r="E140" s="65">
        <f>SUM(E132:E139)</f>
        <v>204</v>
      </c>
      <c r="F140" s="65">
        <f>+F139+F138+F137+F136+F135+F134+F133+F132</f>
        <v>2669000</v>
      </c>
      <c r="G140" s="66">
        <v>0.93</v>
      </c>
      <c r="H140" s="76"/>
      <c r="I140" s="68"/>
      <c r="J140" s="68"/>
      <c r="K140" s="68"/>
    </row>
    <row r="142" spans="1:11" ht="14.4" thickBot="1" x14ac:dyDescent="0.35">
      <c r="A142" s="79" t="s">
        <v>286</v>
      </c>
      <c r="B142" s="78"/>
      <c r="C142" s="79"/>
      <c r="D142" s="83">
        <f ca="1">D140+D129+D122+D112+D93+D105+D83+D65+D41</f>
        <v>11082209</v>
      </c>
      <c r="E142" s="80">
        <f ca="1">E140+E129+E122+E112+E93+E105+E83+E65+E41</f>
        <v>2210</v>
      </c>
      <c r="F142" s="80">
        <f ca="1">F140+F129+F122+F112+F93+F105+F83+F65+F41</f>
        <v>27499000</v>
      </c>
      <c r="G142" s="81">
        <v>0.96</v>
      </c>
      <c r="H142" s="77">
        <f>SUM(H12:H141)</f>
        <v>3104</v>
      </c>
      <c r="I142" s="82"/>
      <c r="J142" s="82"/>
      <c r="K142" s="82"/>
    </row>
    <row r="143" spans="1:11" ht="14.4" thickTop="1" x14ac:dyDescent="0.3">
      <c r="D143" s="74"/>
      <c r="E143" s="74"/>
      <c r="F143" s="74"/>
      <c r="G143" s="75"/>
    </row>
    <row r="144" spans="1:11" x14ac:dyDescent="0.3">
      <c r="A144" s="5" t="s">
        <v>301</v>
      </c>
      <c r="D144" s="28"/>
      <c r="F144" s="28"/>
    </row>
    <row r="145" spans="1:4" x14ac:dyDescent="0.3">
      <c r="A145" s="84" t="s">
        <v>302</v>
      </c>
    </row>
    <row r="146" spans="1:4" x14ac:dyDescent="0.3">
      <c r="A146" s="84" t="s">
        <v>303</v>
      </c>
    </row>
    <row r="147" spans="1:4" x14ac:dyDescent="0.3">
      <c r="A147" s="84" t="s">
        <v>304</v>
      </c>
      <c r="D147" s="28"/>
    </row>
    <row r="148" spans="1:4" x14ac:dyDescent="0.3">
      <c r="A148" s="84" t="s">
        <v>305</v>
      </c>
    </row>
    <row r="149" spans="1:4" x14ac:dyDescent="0.3">
      <c r="A149" s="84" t="s">
        <v>306</v>
      </c>
    </row>
    <row r="150" spans="1:4" x14ac:dyDescent="0.3">
      <c r="A150" s="84" t="s">
        <v>307</v>
      </c>
    </row>
    <row r="151" spans="1:4" x14ac:dyDescent="0.3">
      <c r="A151" s="84" t="s">
        <v>308</v>
      </c>
    </row>
    <row r="152" spans="1:4" x14ac:dyDescent="0.3">
      <c r="A152" s="84" t="s">
        <v>309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9" ma:contentTypeDescription="Create a new document." ma:contentTypeScope="" ma:versionID="a9d11f21cd5ac66a49f10a943ec92ed2">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125c78d60dfa785319d31a35f7e3156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9492CD2B-AAE5-421A-BB8F-68CC8DC6DA1A}"/>
</file>

<file path=customXml/itemProps2.xml><?xml version="1.0" encoding="utf-8"?>
<ds:datastoreItem xmlns:ds="http://schemas.openxmlformats.org/officeDocument/2006/customXml" ds:itemID="{F00A6ADC-ECA9-41E2-800F-DD18FDB677E1}"/>
</file>

<file path=customXml/itemProps3.xml><?xml version="1.0" encoding="utf-8"?>
<ds:datastoreItem xmlns:ds="http://schemas.openxmlformats.org/officeDocument/2006/customXml" ds:itemID="{A7DA7C60-72A4-4F62-80D9-479755470E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2025-05-08T15:45:25Z</dcterms:created>
  <dcterms:modified xsi:type="dcterms:W3CDTF">2025-05-08T15:54:23Z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