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N:\ACCT\MUTUAL\2025\2Q25\8-K\"/>
    </mc:Choice>
  </mc:AlternateContent>
  <xr:revisionPtr revIDLastSave="0" documentId="8_{7A69A580-5C71-4C3F-8BBD-0E4338F5F785}" xr6:coauthVersionLast="47" xr6:coauthVersionMax="47" xr10:uidLastSave="{00000000-0000-0000-0000-000000000000}"/>
  <bookViews>
    <workbookView xWindow="-24120" yWindow="-11610" windowWidth="24240" windowHeight="13020" tabRatio="500" xr2:uid="{00000000-000D-0000-FFFF-FFFF00000000}"/>
  </bookViews>
  <sheets>
    <sheet name="REStatus" sheetId="1" r:id="rId1"/>
  </sheets>
  <calcPr calcId="191029" iterate="1" iterateCount="3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0" i="1" l="1"/>
  <c r="F138" i="1"/>
  <c r="E138" i="1"/>
  <c r="D138" i="1"/>
  <c r="F127" i="1"/>
  <c r="E127" i="1"/>
  <c r="D127" i="1"/>
  <c r="F120" i="1"/>
  <c r="E120" i="1"/>
  <c r="D120" i="1"/>
  <c r="F110" i="1"/>
  <c r="E110" i="1"/>
  <c r="D110" i="1"/>
  <c r="F91" i="1"/>
  <c r="E91" i="1"/>
  <c r="D91" i="1"/>
  <c r="F103" i="1"/>
  <c r="E103" i="1"/>
  <c r="D103" i="1"/>
  <c r="F81" i="1"/>
  <c r="E81" i="1"/>
  <c r="D81" i="1"/>
  <c r="I69" i="1"/>
  <c r="F63" i="1"/>
  <c r="E63" i="1"/>
  <c r="D63" i="1"/>
  <c r="I44" i="1"/>
  <c r="F40" i="1"/>
  <c r="E40" i="1"/>
  <c r="D40" i="1"/>
  <c r="I23" i="1"/>
  <c r="D140" i="1" l="1"/>
  <c r="E140" i="1"/>
  <c r="F140" i="1"/>
</calcChain>
</file>

<file path=xl/sharedStrings.xml><?xml version="1.0" encoding="utf-8"?>
<sst xmlns="http://schemas.openxmlformats.org/spreadsheetml/2006/main" count="415" uniqueCount="299">
  <si>
    <t>Federal Realty Investment Trust</t>
  </si>
  <si>
    <t xml:space="preserve">Real Estate Status Report </t>
  </si>
  <si>
    <t>Property Name</t>
  </si>
  <si>
    <t>MSA Description</t>
  </si>
  <si>
    <t>Real Estate at Cost</t>
  </si>
  <si>
    <t>Acreage</t>
  </si>
  <si>
    <t>Other Retail Tenants</t>
  </si>
  <si>
    <t>(in thousands)</t>
  </si>
  <si>
    <t>Barcroft Plaza</t>
  </si>
  <si>
    <t>Washington-Arlington-Alexandria, DC-VA-MD-WV</t>
  </si>
  <si>
    <t>Harris Teeter</t>
  </si>
  <si>
    <t>Bethesda Row</t>
  </si>
  <si>
    <t>Giant Food</t>
  </si>
  <si>
    <t>Apple / Anthropologie / Equinox / Multiple Restaurants</t>
  </si>
  <si>
    <t>Birch &amp; Broad</t>
  </si>
  <si>
    <t>CVS / Staples</t>
  </si>
  <si>
    <t xml:space="preserve">Chesterbrook </t>
  </si>
  <si>
    <t>Safeway</t>
  </si>
  <si>
    <t>Starbucks</t>
  </si>
  <si>
    <t>Congressional Plaza</t>
  </si>
  <si>
    <t>The Fresh Market</t>
  </si>
  <si>
    <t>Ulta / Barnes &amp; Noble / Container Store</t>
  </si>
  <si>
    <t>Courthouse Center</t>
  </si>
  <si>
    <t>Fairfax Junction</t>
  </si>
  <si>
    <t>Aldi</t>
  </si>
  <si>
    <t>CVS / Planet Fitness</t>
  </si>
  <si>
    <t>Federal Plaza</t>
  </si>
  <si>
    <t>Trader Joe's</t>
  </si>
  <si>
    <t>TJ Maxx / Micro Center / Ross Dress for Less</t>
  </si>
  <si>
    <t>Friendship Center</t>
  </si>
  <si>
    <t>Marshalls / Maggiano's</t>
  </si>
  <si>
    <t>Gaithersburg Square</t>
  </si>
  <si>
    <t>Marshalls / Ross Dress for Less / Ashley Furniture HomeStore / CVS</t>
  </si>
  <si>
    <t>Graham Park Plaza</t>
  </si>
  <si>
    <t>Idylwood Plaza</t>
  </si>
  <si>
    <t>TBA</t>
  </si>
  <si>
    <t>Kingstowne Towne Center</t>
  </si>
  <si>
    <t>Giant Food / Safeway</t>
  </si>
  <si>
    <t>TJ Maxx / HomeGoods / Ross Dress for Less</t>
  </si>
  <si>
    <t>Laurel</t>
  </si>
  <si>
    <t>Marshalls / L.A. Fitness / HomeGoods</t>
  </si>
  <si>
    <t>Montrose Crossing</t>
  </si>
  <si>
    <t>Giant Food / Target (S)</t>
  </si>
  <si>
    <t>Marshalls / Home Depot Design Center / Old Navy / Burlington</t>
  </si>
  <si>
    <t>Mount Vernon/South Valley/7770 Richmond Hwy</t>
  </si>
  <si>
    <t>Shoppers Food Warehouse</t>
  </si>
  <si>
    <t>TJ Maxx / Home Depot / Old Navy / Burlington / Ulta</t>
  </si>
  <si>
    <t>Old Keene Mill</t>
  </si>
  <si>
    <t>Walgreens / Planet Fitness</t>
  </si>
  <si>
    <t>Pike &amp; Rose</t>
  </si>
  <si>
    <t>Porsche / Uniqlo / REI / H&amp;M / L.L Bean / Multiple Restaurants</t>
  </si>
  <si>
    <t>Pike 7 Plaza</t>
  </si>
  <si>
    <t>Lidl</t>
  </si>
  <si>
    <t>TJ Maxx / DSW / Ulta</t>
  </si>
  <si>
    <t>Plaza del Mercado</t>
  </si>
  <si>
    <t>CVS / L.A. Fitness</t>
  </si>
  <si>
    <t>Providence Place</t>
  </si>
  <si>
    <t>Micro Center / CVS / Michaels</t>
  </si>
  <si>
    <t>Quince Orchard</t>
  </si>
  <si>
    <t>HomeGoods / L.A. Fitness / Staples</t>
  </si>
  <si>
    <t>Tower Shopping Center</t>
  </si>
  <si>
    <t>L.A. Mart</t>
  </si>
  <si>
    <t>Total Wine &amp; More / Talbots</t>
  </si>
  <si>
    <t>Twinbrooke Centre</t>
  </si>
  <si>
    <t>Outback Steakhouse</t>
  </si>
  <si>
    <t>Tyson's Station</t>
  </si>
  <si>
    <t>Village at Shirlington</t>
  </si>
  <si>
    <t>CVS / AMC / Multiple Restaurants</t>
  </si>
  <si>
    <t>Virginia Gateway</t>
  </si>
  <si>
    <t>Giant Food / Target (S) / BJ's Wholesale Club (S)</t>
  </si>
  <si>
    <t>HomeGoods / Total Wine &amp; More / Best Buy / Ulta / Lowe's (S)</t>
  </si>
  <si>
    <t>Westpost</t>
  </si>
  <si>
    <t>Harris Teeter / Target</t>
  </si>
  <si>
    <t>TJ Maxx / Ulta / Walgreens / DSW</t>
  </si>
  <si>
    <t>Wildwood</t>
  </si>
  <si>
    <t>Balducci's</t>
  </si>
  <si>
    <t>CVS / Multiple Restaurants</t>
  </si>
  <si>
    <t>Total Washington Metropolitan Area</t>
  </si>
  <si>
    <t>Azalea</t>
  </si>
  <si>
    <t>Los Angeles-Long Beach-Anaheim, CA</t>
  </si>
  <si>
    <t>Walmart (S)</t>
  </si>
  <si>
    <t>Marshalls / Ross Dress for Less / Ulta / Michaels</t>
  </si>
  <si>
    <t>Bell Gardens</t>
  </si>
  <si>
    <t>(3)(4)</t>
  </si>
  <si>
    <t>Food 4 Less / El Super</t>
  </si>
  <si>
    <t>Marshalls / Ross Dress for Less / Bob's Discount Furniture</t>
  </si>
  <si>
    <t>Colorado Blvd</t>
  </si>
  <si>
    <t>Banana Republic / True Food Kitchen</t>
  </si>
  <si>
    <t>Crow Canyon Commons</t>
  </si>
  <si>
    <t>San Francisco-Oakland-Hayward, CA</t>
  </si>
  <si>
    <t>Sprouts</t>
  </si>
  <si>
    <t>Total Wine &amp; More / Alamo Ace Hardware</t>
  </si>
  <si>
    <t>Del Monte Shopping Center</t>
  </si>
  <si>
    <t>Salinas, CA</t>
  </si>
  <si>
    <t>Whole Foods</t>
  </si>
  <si>
    <t>Macy's / Petco / Pottery Barn / Apple</t>
  </si>
  <si>
    <t>East Bay Bridge</t>
  </si>
  <si>
    <t>Pak-N-Save / Target</t>
  </si>
  <si>
    <t>Home Depot / Nordstrom Rack / Michaels</t>
  </si>
  <si>
    <t>Escondido Promenade</t>
  </si>
  <si>
    <t>San Diego-Carlsbad, CA</t>
  </si>
  <si>
    <t>Target (S)</t>
  </si>
  <si>
    <t>TJ Maxx / Dick’s Sporting Goods / Ross Dress for Less / Bob's Discount Furniture</t>
  </si>
  <si>
    <t>Fourth Street</t>
  </si>
  <si>
    <t>CB2</t>
  </si>
  <si>
    <t>Freedom Plaza</t>
  </si>
  <si>
    <t>Smart &amp; Final</t>
  </si>
  <si>
    <t>Nike / Blink Fitness / Ross Dress for Less</t>
  </si>
  <si>
    <t>Grossmont Center</t>
  </si>
  <si>
    <t>Target / Walmart</t>
  </si>
  <si>
    <t>Barnes &amp; Noble / Macy's / CVS</t>
  </si>
  <si>
    <t>Hastings Ranch Plaza</t>
  </si>
  <si>
    <t>Marshalls / HomeGoods / CVS</t>
  </si>
  <si>
    <t>Old Town Center</t>
  </si>
  <si>
    <t xml:space="preserve">San Jose-Sunnyvale-Santa Clara, CA </t>
  </si>
  <si>
    <t>Anthropologie / Sephora / Arhaus Furniture / Teleferic Barcelona</t>
  </si>
  <si>
    <t>Olivo at Mission Hills</t>
  </si>
  <si>
    <t>Target</t>
  </si>
  <si>
    <t>24 Hour Fitness / Ross Dress for Less / Ulta</t>
  </si>
  <si>
    <t>Pinole Vista Crossing</t>
  </si>
  <si>
    <t>FoodMaxx</t>
  </si>
  <si>
    <t>TJ Maxx / Nordstrom Rack / HomeGoods / Ulta</t>
  </si>
  <si>
    <t>Plaza Del Sol</t>
  </si>
  <si>
    <t>Superior Grocers (S)</t>
  </si>
  <si>
    <t>Marshalls</t>
  </si>
  <si>
    <t>Plaza El Segundo / The Point</t>
  </si>
  <si>
    <t>Nordstrom Rack / HomeGoods / Dick's Sporting Goods / Multiple Restaurants</t>
  </si>
  <si>
    <t>San Antonio Center</t>
  </si>
  <si>
    <t>(3)(5)</t>
  </si>
  <si>
    <t>Trader Joe's / Walmart</t>
  </si>
  <si>
    <t>24 Hour Fitness</t>
  </si>
  <si>
    <t>Santana Row</t>
  </si>
  <si>
    <t>Crate &amp; Barrel / Container Store / Best Buy / Sephora / Multiple Restaurants</t>
  </si>
  <si>
    <t>Sylmar Towne Center</t>
  </si>
  <si>
    <t>Food 4 Less</t>
  </si>
  <si>
    <t>CVS</t>
  </si>
  <si>
    <t>Westgate Center</t>
  </si>
  <si>
    <t>Target / TBA</t>
  </si>
  <si>
    <t>Nordstrom Rack / Nike Factory / TJ Maxx / Ross Dress for Less</t>
  </si>
  <si>
    <t>Total California</t>
  </si>
  <si>
    <t>Brick Plaza</t>
  </si>
  <si>
    <t>New York-Newark-Jersey City, NY-NJ-PA</t>
  </si>
  <si>
    <t>AMC / HomeGoods / Ulta / Burlington</t>
  </si>
  <si>
    <t>Brook 35</t>
  </si>
  <si>
    <t>(4) (5)</t>
  </si>
  <si>
    <t>Banana Republic / Gap / Tommy's Tavern + Tap</t>
  </si>
  <si>
    <t>Darien Commons</t>
  </si>
  <si>
    <t>Bridgeport-Stamford-Norwalk, CT</t>
  </si>
  <si>
    <t>Equinox / Walgreens / Multiple Restaurants</t>
  </si>
  <si>
    <t>Fresh Meadows</t>
  </si>
  <si>
    <t>Lidl / Island of Gold</t>
  </si>
  <si>
    <t>AMC / Kohl's / Planet Fitness</t>
  </si>
  <si>
    <t>Georgetowne Shopping Center</t>
  </si>
  <si>
    <t>Foodway</t>
  </si>
  <si>
    <t>Five Below / IHOP</t>
  </si>
  <si>
    <t>Greenlawn Plaza</t>
  </si>
  <si>
    <t>Greenlawn Farms</t>
  </si>
  <si>
    <t>Planet Fitness</t>
  </si>
  <si>
    <t>Greenwich Avenue</t>
  </si>
  <si>
    <t>Saks Fifth Avenue</t>
  </si>
  <si>
    <t>Hauppauge</t>
  </si>
  <si>
    <t>Shop Rite</t>
  </si>
  <si>
    <t>TJ Maxx / Five Below</t>
  </si>
  <si>
    <t>Hoboken</t>
  </si>
  <si>
    <t xml:space="preserve"> (4) (6) </t>
  </si>
  <si>
    <t>CVS / New York Sports Club / Sephora / Multiple Restaurants</t>
  </si>
  <si>
    <t>Huntington</t>
  </si>
  <si>
    <t>Petsmart / REI / Ulta / Container Store</t>
  </si>
  <si>
    <t>Huntington Square</t>
  </si>
  <si>
    <t>Aldi / Stop &amp; Shop (S)</t>
  </si>
  <si>
    <t>At Home / AMC</t>
  </si>
  <si>
    <t>Melville Mall</t>
  </si>
  <si>
    <t>Uncle Giuseppe's Marketplace</t>
  </si>
  <si>
    <t>Marshalls / Dick's Sporting Goods</t>
  </si>
  <si>
    <t>Mercer on One</t>
  </si>
  <si>
    <t>Trenton, NJ</t>
  </si>
  <si>
    <t>Nike / Ross Dress for Less / Nordstrom Rack / REI / Tesla</t>
  </si>
  <si>
    <t>The Grove at Shrewsbury</t>
  </si>
  <si>
    <t>Bloomies / Lululemon / Anthropologie / Pottery Barn / Williams-Sonoma</t>
  </si>
  <si>
    <t>Troy Hills</t>
  </si>
  <si>
    <t>Floor &amp; Décor / Michaels</t>
  </si>
  <si>
    <t>Total NY Metro/New Jersey</t>
  </si>
  <si>
    <t>Andorra</t>
  </si>
  <si>
    <t>Philadelphia-Camden-Wilmington, PA-NJ-DE-MD</t>
  </si>
  <si>
    <t>TJ Maxx / Kohl's / L.A. Fitness / Five Below</t>
  </si>
  <si>
    <t>Bala Cynwyd on City Avenue</t>
  </si>
  <si>
    <t>Acme Markets</t>
  </si>
  <si>
    <t>Michaels / L.A. Fitness</t>
  </si>
  <si>
    <t>Ellisburg</t>
  </si>
  <si>
    <t>Five Below / RH Outlet</t>
  </si>
  <si>
    <t>Flourtown</t>
  </si>
  <si>
    <t>Movie Tavern</t>
  </si>
  <si>
    <t>Langhorne Square</t>
  </si>
  <si>
    <t>Redner's Warehouse Markets</t>
  </si>
  <si>
    <t>Marshalls / Planet Fitness</t>
  </si>
  <si>
    <t>Lawrence Park</t>
  </si>
  <si>
    <t>TJ Maxx / HomeGoods / Barnes &amp; Noble</t>
  </si>
  <si>
    <t>Northeast</t>
  </si>
  <si>
    <t>Lidl (S)</t>
  </si>
  <si>
    <t>Marshalls / Ulta / Skechers / Crunch Fitness</t>
  </si>
  <si>
    <t>Willow Grove</t>
  </si>
  <si>
    <t>Amazon Food</t>
  </si>
  <si>
    <t>Marshalls / Five Below</t>
  </si>
  <si>
    <t>Wynnewood</t>
  </si>
  <si>
    <t>Old Navy / DSW</t>
  </si>
  <si>
    <t>Total Philadelphia Metropolitan Area</t>
  </si>
  <si>
    <t>Assembly Row / Assembly Square Marketplace</t>
  </si>
  <si>
    <t>Boston-Cambridge-Newton, MA-NH</t>
  </si>
  <si>
    <t>TJ Maxx / AMC / Nike / Burlington / Multiple Restaurants</t>
  </si>
  <si>
    <t>Campus Plaza</t>
  </si>
  <si>
    <t>Roche Bros.</t>
  </si>
  <si>
    <t>Burlington / Five Below</t>
  </si>
  <si>
    <t>Chelsea Commons</t>
  </si>
  <si>
    <t>Home Depot / Planet Fitness / CVS / Burlington</t>
  </si>
  <si>
    <t>Dedham Plaza</t>
  </si>
  <si>
    <t>Star Market</t>
  </si>
  <si>
    <t>Linden Square</t>
  </si>
  <si>
    <t>North Dartmouth</t>
  </si>
  <si>
    <t>Providence-Warwick, RI-MA</t>
  </si>
  <si>
    <t>Stop &amp; Shop</t>
  </si>
  <si>
    <t>Queen Anne Plaza</t>
  </si>
  <si>
    <t>Big Y Foods</t>
  </si>
  <si>
    <t>TJ Maxx / HomeGoods</t>
  </si>
  <si>
    <t xml:space="preserve">Total New England </t>
  </si>
  <si>
    <t>CocoWalk</t>
  </si>
  <si>
    <t>Miami-Fort Lauderdale-West Palm Beach, FL</t>
  </si>
  <si>
    <t>Cinepolis Theaters / Youfit Health Club / Multiple Restaurants</t>
  </si>
  <si>
    <t>Del Mar Village</t>
  </si>
  <si>
    <t>Winn Dixie</t>
  </si>
  <si>
    <t>Shops at Pembroke Gardens</t>
  </si>
  <si>
    <t>Nike Factory / Old Navy / DSW / Barnes &amp; Noble</t>
  </si>
  <si>
    <t>Tower Shops</t>
  </si>
  <si>
    <t>Trader Joe's / Costco (S)</t>
  </si>
  <si>
    <t>TJ Maxx / Ross Dress For Less / Best Buy / Ulta</t>
  </si>
  <si>
    <t>Total South Florida</t>
  </si>
  <si>
    <t>Governor Plaza</t>
  </si>
  <si>
    <t>Baltimore-Columbia-Towson, MD</t>
  </si>
  <si>
    <t>Dick's Sporting Goods / Ross Dress for Less / Petco / Bob's Discount Furniture</t>
  </si>
  <si>
    <t>Perring Plaza</t>
  </si>
  <si>
    <t>Home Depot / Dick's Sporting Goods / Micro Center</t>
  </si>
  <si>
    <t>THE AVENUE at White Marsh</t>
  </si>
  <si>
    <t>AMC / Ulta / Old Navy / Nike</t>
  </si>
  <si>
    <t>The Shoppes at Nottingham Square</t>
  </si>
  <si>
    <t>White Marsh Other</t>
  </si>
  <si>
    <t>White Marsh Plaza</t>
  </si>
  <si>
    <t>Total Baltimore</t>
  </si>
  <si>
    <t>Crossroads</t>
  </si>
  <si>
    <t>Chicago-Naperville-Elgin, IL-IN-WI</t>
  </si>
  <si>
    <t>L.A. Fitness / Ulta / Binny's / Ferguson Home</t>
  </si>
  <si>
    <t>Finley Square</t>
  </si>
  <si>
    <t>Michaels / Five Below / Portillo's</t>
  </si>
  <si>
    <t>Garden Market</t>
  </si>
  <si>
    <t>Mariano's Fresh Market</t>
  </si>
  <si>
    <t>Walgreens</t>
  </si>
  <si>
    <t>Riverpoint Center</t>
  </si>
  <si>
    <t>Jewel Osco</t>
  </si>
  <si>
    <t>Marshalls / Old Navy</t>
  </si>
  <si>
    <t>Total Chicago</t>
  </si>
  <si>
    <t>Barracks Road</t>
  </si>
  <si>
    <t>Charlottesville, VA</t>
  </si>
  <si>
    <t>Harris Teeter / Kroger</t>
  </si>
  <si>
    <t>Anthropologie / Old Navy / Ulta / Michaels</t>
  </si>
  <si>
    <t>Bristol Plaza</t>
  </si>
  <si>
    <t>Hartford-West Hartford-East Hartford, CT</t>
  </si>
  <si>
    <t>TJ Maxx / Burlington</t>
  </si>
  <si>
    <t>Camelback Colonnade</t>
  </si>
  <si>
    <t>Phoenix-Mesa-Chandler, AZ</t>
  </si>
  <si>
    <t>Fry's Food &amp; Drug</t>
  </si>
  <si>
    <t>Marshalls / Nordstrom Last Chance / Best Buy / Floor &amp; Décor / HomeGoods</t>
  </si>
  <si>
    <t>Gratiot Plaza</t>
  </si>
  <si>
    <t>Detroit-Warren-Dearborn, MI</t>
  </si>
  <si>
    <t>Kroger</t>
  </si>
  <si>
    <t>Best Buy / Bob's Discount Furniture</t>
  </si>
  <si>
    <t>Lancaster</t>
  </si>
  <si>
    <t>Lancaster, PA</t>
  </si>
  <si>
    <t>AutoZone</t>
  </si>
  <si>
    <t>The Shops at Hilton Village</t>
  </si>
  <si>
    <t>CVS / Houston's</t>
  </si>
  <si>
    <t>29th Place</t>
  </si>
  <si>
    <t>HomeGoods / DSW / Staples</t>
  </si>
  <si>
    <t>Willow Lawn</t>
  </si>
  <si>
    <t>Richmond, VA</t>
  </si>
  <si>
    <t>Old Navy / Ross Dress for Less / Gold's Gym / Dick's Sporting Goods / Ulta</t>
  </si>
  <si>
    <t>Total Other</t>
  </si>
  <si>
    <t xml:space="preserve">Grand Total </t>
  </si>
  <si>
    <t>Washington Metropolitan Area</t>
  </si>
  <si>
    <t>Residential Units</t>
  </si>
  <si>
    <t>Grocery Anchor (2)</t>
  </si>
  <si>
    <t>California</t>
  </si>
  <si>
    <t>NY Metro/New Jersey</t>
  </si>
  <si>
    <t>Philadelphia Metropolitan Area</t>
  </si>
  <si>
    <t>New England</t>
  </si>
  <si>
    <t>South Florida</t>
  </si>
  <si>
    <t>Baltimore</t>
  </si>
  <si>
    <t>Chicago</t>
  </si>
  <si>
    <t>Other</t>
  </si>
  <si>
    <t>GLA (1)</t>
  </si>
  <si>
    <t>% Leased (1)</t>
  </si>
  <si>
    <t>Grocery Anchor GLA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</si>
</sst>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6" formatCode="* #,##0;* \(#,##0\);* &quot;—&quot;;_(@_)"/>
    <numFmt numFmtId="171" formatCode="#,##0;\(#,##0\);&quot;—&quot;;_(@_)"/>
    <numFmt numFmtId="177" formatCode="_(* #,##0_);_(* \(#,##0\);_(* &quot;-&quot;??_);_(@_)"/>
    <numFmt numFmtId="179" formatCode="_(&quot;$&quot;* #,##0_);_(&quot;$&quot;* \(#,##0\);_(&quot;$&quot;* &quot;-&quot;??_);_(@_)"/>
  </numFmts>
  <fonts count="13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10"/>
      <name val="Arial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9.5"/>
      <color rgb="FF000000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89">
    <xf numFmtId="0" fontId="0" fillId="0" borderId="0" xfId="0"/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9" fontId="8" fillId="0" borderId="0" xfId="8" applyFont="1" applyFill="1" applyAlignment="1"/>
    <xf numFmtId="0" fontId="8" fillId="0" borderId="0" xfId="0" applyFont="1" applyFill="1" applyAlignment="1">
      <alignment horizontal="left"/>
    </xf>
    <xf numFmtId="9" fontId="7" fillId="0" borderId="0" xfId="8" applyFont="1" applyFill="1" applyAlignment="1">
      <alignment horizontal="left"/>
    </xf>
    <xf numFmtId="166" fontId="7" fillId="0" borderId="0" xfId="0" applyNumberFormat="1" applyFont="1" applyFill="1" applyAlignment="1"/>
    <xf numFmtId="9" fontId="7" fillId="0" borderId="0" xfId="8" applyFont="1" applyFill="1" applyAlignment="1">
      <alignment horizontal="right"/>
    </xf>
    <xf numFmtId="0" fontId="7" fillId="0" borderId="0" xfId="1" applyFont="1" applyFill="1" applyAlignment="1"/>
    <xf numFmtId="171" fontId="7" fillId="0" borderId="0" xfId="0" applyNumberFormat="1" applyFont="1" applyFill="1" applyAlignment="1">
      <alignment horizontal="center" vertical="top"/>
    </xf>
    <xf numFmtId="0" fontId="9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Alignment="1"/>
    <xf numFmtId="0" fontId="10" fillId="0" borderId="0" xfId="0" applyFont="1" applyFill="1" applyAlignment="1">
      <alignment vertical="top"/>
    </xf>
    <xf numFmtId="0" fontId="11" fillId="0" borderId="0" xfId="0" applyFont="1" applyFill="1" applyAlignment="1">
      <alignment horizontal="left"/>
    </xf>
    <xf numFmtId="164" fontId="11" fillId="0" borderId="0" xfId="0" applyNumberFormat="1" applyFont="1" applyFill="1" applyAlignment="1">
      <alignment horizontal="left"/>
    </xf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9" fontId="11" fillId="0" borderId="0" xfId="8" applyFont="1" applyFill="1" applyAlignment="1">
      <alignment horizontal="left"/>
    </xf>
    <xf numFmtId="177" fontId="8" fillId="0" borderId="0" xfId="6" applyNumberFormat="1" applyFont="1" applyFill="1" applyAlignment="1"/>
    <xf numFmtId="177" fontId="7" fillId="0" borderId="0" xfId="6" applyNumberFormat="1" applyFont="1" applyFill="1" applyAlignment="1">
      <alignment horizontal="center"/>
    </xf>
    <xf numFmtId="177" fontId="11" fillId="0" borderId="0" xfId="6" applyNumberFormat="1" applyFont="1" applyFill="1" applyAlignment="1">
      <alignment horizontal="center" wrapText="1"/>
    </xf>
    <xf numFmtId="177" fontId="7" fillId="0" borderId="0" xfId="6" applyNumberFormat="1" applyFont="1" applyFill="1" applyAlignment="1"/>
    <xf numFmtId="177" fontId="7" fillId="0" borderId="0" xfId="6" applyNumberFormat="1" applyFont="1" applyFill="1" applyAlignment="1">
      <alignment horizontal="right"/>
    </xf>
    <xf numFmtId="177" fontId="7" fillId="0" borderId="0" xfId="6" applyNumberFormat="1" applyFont="1" applyFill="1" applyAlignment="1">
      <alignment horizontal="left"/>
    </xf>
    <xf numFmtId="177" fontId="11" fillId="0" borderId="0" xfId="6" applyNumberFormat="1" applyFont="1" applyFill="1" applyAlignment="1">
      <alignment horizontal="center"/>
    </xf>
    <xf numFmtId="177" fontId="11" fillId="0" borderId="0" xfId="6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179" fontId="7" fillId="2" borderId="0" xfId="7" applyNumberFormat="1" applyFont="1" applyFill="1" applyAlignment="1"/>
    <xf numFmtId="166" fontId="7" fillId="2" borderId="0" xfId="0" applyNumberFormat="1" applyFont="1" applyFill="1" applyAlignment="1"/>
    <xf numFmtId="177" fontId="7" fillId="2" borderId="0" xfId="6" applyNumberFormat="1" applyFont="1" applyFill="1" applyAlignment="1"/>
    <xf numFmtId="9" fontId="7" fillId="2" borderId="0" xfId="8" applyFont="1" applyFill="1" applyAlignment="1">
      <alignment horizontal="right"/>
    </xf>
    <xf numFmtId="177" fontId="8" fillId="2" borderId="0" xfId="6" applyNumberFormat="1" applyFont="1" applyFill="1" applyAlignment="1"/>
    <xf numFmtId="171" fontId="7" fillId="2" borderId="0" xfId="0" applyNumberFormat="1" applyFont="1" applyFill="1" applyAlignment="1">
      <alignment horizontal="center" vertical="top"/>
    </xf>
    <xf numFmtId="177" fontId="7" fillId="2" borderId="0" xfId="6" applyNumberFormat="1" applyFont="1" applyFill="1" applyAlignment="1">
      <alignment horizontal="right"/>
    </xf>
    <xf numFmtId="0" fontId="7" fillId="2" borderId="0" xfId="0" applyFont="1" applyFill="1" applyAlignment="1">
      <alignment horizontal="center" vertical="top"/>
    </xf>
    <xf numFmtId="0" fontId="10" fillId="2" borderId="0" xfId="0" applyFont="1" applyFill="1" applyAlignment="1">
      <alignment vertical="top"/>
    </xf>
    <xf numFmtId="0" fontId="12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177" fontId="11" fillId="0" borderId="1" xfId="6" applyNumberFormat="1" applyFont="1" applyFill="1" applyBorder="1" applyAlignment="1"/>
    <xf numFmtId="166" fontId="11" fillId="0" borderId="1" xfId="0" applyNumberFormat="1" applyFont="1" applyFill="1" applyBorder="1" applyAlignment="1"/>
    <xf numFmtId="177" fontId="12" fillId="0" borderId="1" xfId="6" applyNumberFormat="1" applyFont="1" applyFill="1" applyBorder="1" applyAlignment="1"/>
    <xf numFmtId="0" fontId="12" fillId="0" borderId="1" xfId="0" applyFont="1" applyFill="1" applyBorder="1" applyAlignment="1"/>
    <xf numFmtId="9" fontId="11" fillId="0" borderId="1" xfId="8" applyFont="1" applyFill="1" applyBorder="1" applyAlignment="1">
      <alignment horizontal="right"/>
    </xf>
    <xf numFmtId="0" fontId="7" fillId="2" borderId="0" xfId="1" applyFont="1" applyFill="1" applyAlignment="1"/>
    <xf numFmtId="177" fontId="7" fillId="2" borderId="0" xfId="6" applyNumberFormat="1" applyFont="1" applyFill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177" fontId="11" fillId="2" borderId="1" xfId="6" applyNumberFormat="1" applyFont="1" applyFill="1" applyBorder="1" applyAlignment="1"/>
    <xf numFmtId="166" fontId="11" fillId="2" borderId="1" xfId="0" applyNumberFormat="1" applyFont="1" applyFill="1" applyBorder="1" applyAlignment="1"/>
    <xf numFmtId="9" fontId="11" fillId="2" borderId="1" xfId="8" applyFont="1" applyFill="1" applyBorder="1" applyAlignment="1">
      <alignment horizontal="right"/>
    </xf>
    <xf numFmtId="177" fontId="12" fillId="2" borderId="1" xfId="6" applyNumberFormat="1" applyFont="1" applyFill="1" applyBorder="1" applyAlignment="1"/>
    <xf numFmtId="0" fontId="12" fillId="2" borderId="1" xfId="0" applyFont="1" applyFill="1" applyBorder="1" applyAlignment="1"/>
    <xf numFmtId="0" fontId="11" fillId="0" borderId="1" xfId="0" applyFont="1" applyFill="1" applyBorder="1" applyAlignment="1">
      <alignment horizontal="center" vertical="top"/>
    </xf>
    <xf numFmtId="177" fontId="11" fillId="0" borderId="1" xfId="6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177" fontId="11" fillId="0" borderId="0" xfId="6" applyNumberFormat="1" applyFont="1" applyFill="1" applyBorder="1" applyAlignment="1"/>
    <xf numFmtId="166" fontId="11" fillId="0" borderId="0" xfId="0" applyNumberFormat="1" applyFont="1" applyFill="1" applyBorder="1" applyAlignment="1"/>
    <xf numFmtId="9" fontId="11" fillId="0" borderId="0" xfId="8" applyFont="1" applyFill="1" applyBorder="1" applyAlignment="1">
      <alignment horizontal="right"/>
    </xf>
    <xf numFmtId="177" fontId="11" fillId="0" borderId="0" xfId="6" applyNumberFormat="1" applyFont="1" applyFill="1" applyBorder="1" applyAlignment="1">
      <alignment horizontal="left"/>
    </xf>
    <xf numFmtId="177" fontId="12" fillId="0" borderId="0" xfId="6" applyNumberFormat="1" applyFont="1" applyFill="1" applyBorder="1" applyAlignment="1"/>
    <xf numFmtId="0" fontId="12" fillId="0" borderId="0" xfId="0" applyFont="1" applyFill="1" applyBorder="1" applyAlignment="1"/>
    <xf numFmtId="0" fontId="8" fillId="2" borderId="0" xfId="0" applyFont="1" applyFill="1" applyAlignment="1"/>
    <xf numFmtId="0" fontId="12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177" fontId="11" fillId="2" borderId="1" xfId="6" applyNumberFormat="1" applyFont="1" applyFill="1" applyBorder="1" applyAlignment="1">
      <alignment horizontal="left"/>
    </xf>
    <xf numFmtId="0" fontId="11" fillId="2" borderId="1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left" vertical="top"/>
    </xf>
    <xf numFmtId="177" fontId="7" fillId="0" borderId="0" xfId="6" applyNumberFormat="1" applyFont="1" applyFill="1" applyBorder="1" applyAlignment="1"/>
    <xf numFmtId="166" fontId="7" fillId="0" borderId="0" xfId="0" applyNumberFormat="1" applyFont="1" applyFill="1" applyBorder="1" applyAlignment="1"/>
    <xf numFmtId="9" fontId="7" fillId="0" borderId="0" xfId="8" applyFont="1" applyFill="1" applyBorder="1" applyAlignment="1">
      <alignment horizontal="right"/>
    </xf>
    <xf numFmtId="177" fontId="11" fillId="2" borderId="1" xfId="6" applyNumberFormat="1" applyFont="1" applyFill="1" applyBorder="1" applyAlignment="1">
      <alignment horizontal="right"/>
    </xf>
    <xf numFmtId="0" fontId="7" fillId="0" borderId="0" xfId="0" applyFont="1" applyFill="1" applyBorder="1" applyAlignment="1"/>
    <xf numFmtId="9" fontId="7" fillId="0" borderId="0" xfId="8" applyFont="1" applyFill="1" applyBorder="1" applyAlignment="1"/>
    <xf numFmtId="0" fontId="11" fillId="0" borderId="2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center"/>
    </xf>
    <xf numFmtId="0" fontId="12" fillId="0" borderId="2" xfId="0" applyFont="1" applyFill="1" applyBorder="1" applyAlignment="1"/>
    <xf numFmtId="177" fontId="11" fillId="0" borderId="2" xfId="6" applyNumberFormat="1" applyFont="1" applyFill="1" applyBorder="1" applyAlignment="1"/>
    <xf numFmtId="166" fontId="11" fillId="0" borderId="2" xfId="0" applyNumberFormat="1" applyFont="1" applyFill="1" applyBorder="1" applyAlignment="1"/>
    <xf numFmtId="9" fontId="11" fillId="0" borderId="2" xfId="8" applyFont="1" applyFill="1" applyBorder="1" applyAlignment="1">
      <alignment horizontal="right"/>
    </xf>
    <xf numFmtId="177" fontId="11" fillId="0" borderId="2" xfId="6" applyNumberFormat="1" applyFont="1" applyFill="1" applyBorder="1" applyAlignment="1">
      <alignment horizontal="right"/>
    </xf>
    <xf numFmtId="177" fontId="12" fillId="0" borderId="2" xfId="6" applyNumberFormat="1" applyFont="1" applyFill="1" applyBorder="1" applyAlignment="1"/>
    <xf numFmtId="0" fontId="8" fillId="0" borderId="2" xfId="0" applyFont="1" applyFill="1" applyBorder="1" applyAlignment="1"/>
  </cellXfs>
  <cellStyles count="9">
    <cellStyle name="Comma" xfId="6" builtinId="3"/>
    <cellStyle name="Currency" xfId="7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8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6"/>
  <sheetViews>
    <sheetView tabSelected="1" showRuler="0" workbookViewId="0">
      <pane ySplit="8" topLeftCell="A9" activePane="bottomLeft" state="frozen"/>
      <selection pane="bottomLeft" activeCell="C2" sqref="C2"/>
    </sheetView>
  </sheetViews>
  <sheetFormatPr defaultColWidth="12" defaultRowHeight="13" x14ac:dyDescent="0.3"/>
  <cols>
    <col min="1" max="1" width="38.90625" style="5" bestFit="1" customWidth="1"/>
    <col min="2" max="2" width="6.26953125" style="2" bestFit="1" customWidth="1"/>
    <col min="3" max="3" width="39" style="3" bestFit="1" customWidth="1"/>
    <col min="4" max="4" width="15.1796875" style="20" bestFit="1" customWidth="1"/>
    <col min="5" max="5" width="6.81640625" style="3" bestFit="1" customWidth="1"/>
    <col min="6" max="6" width="10.453125" style="20" bestFit="1" customWidth="1"/>
    <col min="7" max="7" width="10.1796875" style="4" bestFit="1" customWidth="1"/>
    <col min="8" max="8" width="9.81640625" style="20" bestFit="1" customWidth="1"/>
    <col min="9" max="9" width="12" style="20" customWidth="1"/>
    <col min="10" max="10" width="37.7265625" style="3" bestFit="1" customWidth="1"/>
    <col min="11" max="11" width="62.26953125" style="3" bestFit="1" customWidth="1"/>
    <col min="12" max="16384" width="12" style="3"/>
  </cols>
  <sheetData>
    <row r="1" spans="1:11" x14ac:dyDescent="0.3">
      <c r="A1" s="15" t="s">
        <v>0</v>
      </c>
    </row>
    <row r="2" spans="1:11" x14ac:dyDescent="0.3">
      <c r="A2" s="15" t="s">
        <v>1</v>
      </c>
    </row>
    <row r="3" spans="1:11" x14ac:dyDescent="0.3">
      <c r="A3" s="16">
        <v>45838</v>
      </c>
    </row>
    <row r="5" spans="1:11" x14ac:dyDescent="0.3">
      <c r="I5" s="24"/>
    </row>
    <row r="6" spans="1:11" x14ac:dyDescent="0.3">
      <c r="H6" s="21"/>
      <c r="I6" s="24"/>
    </row>
    <row r="7" spans="1:11" ht="26" x14ac:dyDescent="0.3">
      <c r="A7" s="15" t="s">
        <v>2</v>
      </c>
      <c r="B7" s="17"/>
      <c r="C7" s="15" t="s">
        <v>3</v>
      </c>
      <c r="D7" s="27" t="s">
        <v>4</v>
      </c>
      <c r="E7" s="18" t="s">
        <v>5</v>
      </c>
      <c r="F7" s="26" t="s">
        <v>296</v>
      </c>
      <c r="G7" s="19" t="s">
        <v>297</v>
      </c>
      <c r="H7" s="22" t="s">
        <v>286</v>
      </c>
      <c r="I7" s="22" t="s">
        <v>298</v>
      </c>
      <c r="J7" s="15" t="s">
        <v>287</v>
      </c>
      <c r="K7" s="15" t="s">
        <v>6</v>
      </c>
    </row>
    <row r="8" spans="1:11" x14ac:dyDescent="0.3">
      <c r="D8" s="26" t="s">
        <v>7</v>
      </c>
    </row>
    <row r="10" spans="1:11" x14ac:dyDescent="0.3">
      <c r="A10" s="15" t="s">
        <v>285</v>
      </c>
    </row>
    <row r="11" spans="1:11" x14ac:dyDescent="0.3">
      <c r="A11" s="28" t="s">
        <v>8</v>
      </c>
      <c r="B11" s="29"/>
      <c r="C11" s="28" t="s">
        <v>9</v>
      </c>
      <c r="D11" s="30">
        <v>52069</v>
      </c>
      <c r="E11" s="31">
        <v>10</v>
      </c>
      <c r="F11" s="32">
        <v>113000</v>
      </c>
      <c r="G11" s="33">
        <v>0.98</v>
      </c>
      <c r="H11" s="34"/>
      <c r="I11" s="32">
        <v>46000</v>
      </c>
      <c r="J11" s="28" t="s">
        <v>10</v>
      </c>
      <c r="K11" s="28"/>
    </row>
    <row r="12" spans="1:11" x14ac:dyDescent="0.3">
      <c r="A12" s="1" t="s">
        <v>11</v>
      </c>
      <c r="B12" s="10">
        <v>-3</v>
      </c>
      <c r="C12" s="1" t="s">
        <v>9</v>
      </c>
      <c r="D12" s="23">
        <v>273985</v>
      </c>
      <c r="E12" s="7">
        <v>17</v>
      </c>
      <c r="F12" s="23">
        <v>531000</v>
      </c>
      <c r="G12" s="8">
        <v>0.99</v>
      </c>
      <c r="H12" s="23">
        <v>180</v>
      </c>
      <c r="I12" s="23">
        <v>40000</v>
      </c>
      <c r="J12" s="1" t="s">
        <v>12</v>
      </c>
      <c r="K12" s="1" t="s">
        <v>13</v>
      </c>
    </row>
    <row r="13" spans="1:11" x14ac:dyDescent="0.3">
      <c r="A13" s="28" t="s">
        <v>14</v>
      </c>
      <c r="B13" s="29"/>
      <c r="C13" s="28" t="s">
        <v>9</v>
      </c>
      <c r="D13" s="32">
        <v>26154</v>
      </c>
      <c r="E13" s="31">
        <v>10</v>
      </c>
      <c r="F13" s="32">
        <v>144000</v>
      </c>
      <c r="G13" s="33">
        <v>1</v>
      </c>
      <c r="H13" s="34"/>
      <c r="I13" s="32">
        <v>51000</v>
      </c>
      <c r="J13" s="28" t="s">
        <v>12</v>
      </c>
      <c r="K13" s="28" t="s">
        <v>15</v>
      </c>
    </row>
    <row r="14" spans="1:11" x14ac:dyDescent="0.3">
      <c r="A14" s="1" t="s">
        <v>16</v>
      </c>
      <c r="B14" s="10">
        <v>-4</v>
      </c>
      <c r="C14" s="1" t="s">
        <v>9</v>
      </c>
      <c r="D14" s="23">
        <v>49638</v>
      </c>
      <c r="E14" s="7">
        <v>9</v>
      </c>
      <c r="F14" s="23">
        <v>89000</v>
      </c>
      <c r="G14" s="8">
        <v>0.85</v>
      </c>
      <c r="I14" s="23">
        <v>35000</v>
      </c>
      <c r="J14" s="1" t="s">
        <v>17</v>
      </c>
      <c r="K14" s="11" t="s">
        <v>18</v>
      </c>
    </row>
    <row r="15" spans="1:11" x14ac:dyDescent="0.3">
      <c r="A15" s="28" t="s">
        <v>19</v>
      </c>
      <c r="B15" s="35">
        <v>-4</v>
      </c>
      <c r="C15" s="28" t="s">
        <v>9</v>
      </c>
      <c r="D15" s="32">
        <v>108426</v>
      </c>
      <c r="E15" s="31">
        <v>21</v>
      </c>
      <c r="F15" s="32">
        <v>325000</v>
      </c>
      <c r="G15" s="33">
        <v>0.75</v>
      </c>
      <c r="H15" s="32">
        <v>194</v>
      </c>
      <c r="I15" s="32">
        <v>25000</v>
      </c>
      <c r="J15" s="28" t="s">
        <v>20</v>
      </c>
      <c r="K15" s="28" t="s">
        <v>21</v>
      </c>
    </row>
    <row r="16" spans="1:11" x14ac:dyDescent="0.3">
      <c r="A16" s="1" t="s">
        <v>22</v>
      </c>
      <c r="C16" s="1" t="s">
        <v>9</v>
      </c>
      <c r="D16" s="23">
        <v>7631</v>
      </c>
      <c r="E16" s="7">
        <v>2</v>
      </c>
      <c r="F16" s="23">
        <v>33000</v>
      </c>
      <c r="G16" s="8">
        <v>0.81</v>
      </c>
      <c r="I16" s="24"/>
      <c r="J16" s="1"/>
      <c r="K16" s="1"/>
    </row>
    <row r="17" spans="1:11" x14ac:dyDescent="0.3">
      <c r="A17" s="28" t="s">
        <v>23</v>
      </c>
      <c r="B17" s="35">
        <v>-5</v>
      </c>
      <c r="C17" s="28" t="s">
        <v>9</v>
      </c>
      <c r="D17" s="32">
        <v>46808</v>
      </c>
      <c r="E17" s="31">
        <v>11</v>
      </c>
      <c r="F17" s="32">
        <v>124000</v>
      </c>
      <c r="G17" s="33">
        <v>0.98</v>
      </c>
      <c r="H17" s="34"/>
      <c r="I17" s="32">
        <v>23000</v>
      </c>
      <c r="J17" s="28" t="s">
        <v>24</v>
      </c>
      <c r="K17" s="28" t="s">
        <v>25</v>
      </c>
    </row>
    <row r="18" spans="1:11" x14ac:dyDescent="0.3">
      <c r="A18" s="1" t="s">
        <v>26</v>
      </c>
      <c r="C18" s="1" t="s">
        <v>9</v>
      </c>
      <c r="D18" s="23">
        <v>74747</v>
      </c>
      <c r="E18" s="7">
        <v>18</v>
      </c>
      <c r="F18" s="23">
        <v>249000</v>
      </c>
      <c r="G18" s="8">
        <v>0.94</v>
      </c>
      <c r="I18" s="23">
        <v>14000</v>
      </c>
      <c r="J18" s="1" t="s">
        <v>27</v>
      </c>
      <c r="K18" s="1" t="s">
        <v>28</v>
      </c>
    </row>
    <row r="19" spans="1:11" x14ac:dyDescent="0.3">
      <c r="A19" s="28" t="s">
        <v>29</v>
      </c>
      <c r="B19" s="29"/>
      <c r="C19" s="28" t="s">
        <v>9</v>
      </c>
      <c r="D19" s="32">
        <v>40890</v>
      </c>
      <c r="E19" s="31">
        <v>1</v>
      </c>
      <c r="F19" s="32">
        <v>54000</v>
      </c>
      <c r="G19" s="33">
        <v>1</v>
      </c>
      <c r="H19" s="34"/>
      <c r="I19" s="36"/>
      <c r="J19" s="28"/>
      <c r="K19" s="28" t="s">
        <v>30</v>
      </c>
    </row>
    <row r="20" spans="1:11" x14ac:dyDescent="0.3">
      <c r="A20" s="1" t="s">
        <v>31</v>
      </c>
      <c r="C20" s="1" t="s">
        <v>9</v>
      </c>
      <c r="D20" s="23">
        <v>39672</v>
      </c>
      <c r="E20" s="7">
        <v>16</v>
      </c>
      <c r="F20" s="23">
        <v>204000</v>
      </c>
      <c r="G20" s="8">
        <v>0.99</v>
      </c>
      <c r="I20" s="24"/>
      <c r="J20" s="1"/>
      <c r="K20" s="1" t="s">
        <v>32</v>
      </c>
    </row>
    <row r="21" spans="1:11" x14ac:dyDescent="0.3">
      <c r="A21" s="28" t="s">
        <v>33</v>
      </c>
      <c r="B21" s="29"/>
      <c r="C21" s="28" t="s">
        <v>9</v>
      </c>
      <c r="D21" s="32">
        <v>28007</v>
      </c>
      <c r="E21" s="31">
        <v>10</v>
      </c>
      <c r="F21" s="32">
        <v>133000</v>
      </c>
      <c r="G21" s="33">
        <v>0.96</v>
      </c>
      <c r="H21" s="34"/>
      <c r="I21" s="32">
        <v>58000</v>
      </c>
      <c r="J21" s="28" t="s">
        <v>12</v>
      </c>
      <c r="K21" s="28"/>
    </row>
    <row r="22" spans="1:11" x14ac:dyDescent="0.3">
      <c r="A22" s="1" t="s">
        <v>34</v>
      </c>
      <c r="C22" s="1" t="s">
        <v>9</v>
      </c>
      <c r="D22" s="23">
        <v>18817</v>
      </c>
      <c r="E22" s="7">
        <v>7</v>
      </c>
      <c r="F22" s="23">
        <v>73000</v>
      </c>
      <c r="G22" s="8">
        <v>0.94</v>
      </c>
      <c r="I22" s="23">
        <v>23000</v>
      </c>
      <c r="J22" s="1" t="s">
        <v>35</v>
      </c>
      <c r="K22" s="1"/>
    </row>
    <row r="23" spans="1:11" x14ac:dyDescent="0.3">
      <c r="A23" s="28" t="s">
        <v>36</v>
      </c>
      <c r="B23" s="29"/>
      <c r="C23" s="28" t="s">
        <v>9</v>
      </c>
      <c r="D23" s="32">
        <v>212183</v>
      </c>
      <c r="E23" s="31">
        <v>45</v>
      </c>
      <c r="F23" s="32">
        <v>411000</v>
      </c>
      <c r="G23" s="33">
        <v>1</v>
      </c>
      <c r="H23" s="34"/>
      <c r="I23" s="32">
        <f>66000+69000</f>
        <v>135000</v>
      </c>
      <c r="J23" s="28" t="s">
        <v>37</v>
      </c>
      <c r="K23" s="28" t="s">
        <v>38</v>
      </c>
    </row>
    <row r="24" spans="1:11" x14ac:dyDescent="0.3">
      <c r="A24" s="1" t="s">
        <v>39</v>
      </c>
      <c r="C24" s="1" t="s">
        <v>9</v>
      </c>
      <c r="D24" s="23">
        <v>62272</v>
      </c>
      <c r="E24" s="7">
        <v>26</v>
      </c>
      <c r="F24" s="23">
        <v>367000</v>
      </c>
      <c r="G24" s="8">
        <v>0.96</v>
      </c>
      <c r="I24" s="23">
        <v>61000</v>
      </c>
      <c r="J24" s="1" t="s">
        <v>12</v>
      </c>
      <c r="K24" s="1" t="s">
        <v>40</v>
      </c>
    </row>
    <row r="25" spans="1:11" x14ac:dyDescent="0.3">
      <c r="A25" s="28" t="s">
        <v>41</v>
      </c>
      <c r="B25" s="29"/>
      <c r="C25" s="28" t="s">
        <v>9</v>
      </c>
      <c r="D25" s="32">
        <v>171888</v>
      </c>
      <c r="E25" s="31">
        <v>36</v>
      </c>
      <c r="F25" s="32">
        <v>369000</v>
      </c>
      <c r="G25" s="33">
        <v>0.98</v>
      </c>
      <c r="H25" s="34"/>
      <c r="I25" s="32">
        <v>73000</v>
      </c>
      <c r="J25" s="28" t="s">
        <v>42</v>
      </c>
      <c r="K25" s="28" t="s">
        <v>43</v>
      </c>
    </row>
    <row r="26" spans="1:11" x14ac:dyDescent="0.3">
      <c r="A26" s="1" t="s">
        <v>44</v>
      </c>
      <c r="B26" s="10">
        <v>-5</v>
      </c>
      <c r="C26" s="1" t="s">
        <v>9</v>
      </c>
      <c r="D26" s="23">
        <v>98808</v>
      </c>
      <c r="E26" s="7">
        <v>40</v>
      </c>
      <c r="F26" s="23">
        <v>565000</v>
      </c>
      <c r="G26" s="8">
        <v>0.97</v>
      </c>
      <c r="I26" s="23">
        <v>62000</v>
      </c>
      <c r="J26" s="1" t="s">
        <v>45</v>
      </c>
      <c r="K26" s="1" t="s">
        <v>46</v>
      </c>
    </row>
    <row r="27" spans="1:11" x14ac:dyDescent="0.3">
      <c r="A27" s="28" t="s">
        <v>47</v>
      </c>
      <c r="B27" s="29"/>
      <c r="C27" s="28" t="s">
        <v>9</v>
      </c>
      <c r="D27" s="32">
        <v>20010</v>
      </c>
      <c r="E27" s="31">
        <v>10</v>
      </c>
      <c r="F27" s="32">
        <v>90000</v>
      </c>
      <c r="G27" s="33">
        <v>1</v>
      </c>
      <c r="H27" s="34"/>
      <c r="I27" s="32">
        <v>14000</v>
      </c>
      <c r="J27" s="28" t="s">
        <v>27</v>
      </c>
      <c r="K27" s="28" t="s">
        <v>48</v>
      </c>
    </row>
    <row r="28" spans="1:11" x14ac:dyDescent="0.3">
      <c r="A28" s="1" t="s">
        <v>49</v>
      </c>
      <c r="C28" s="1" t="s">
        <v>9</v>
      </c>
      <c r="D28" s="23">
        <v>898865</v>
      </c>
      <c r="E28" s="7">
        <v>24</v>
      </c>
      <c r="F28" s="23">
        <v>898000</v>
      </c>
      <c r="G28" s="8">
        <v>1</v>
      </c>
      <c r="H28" s="23">
        <v>765</v>
      </c>
      <c r="I28" s="24"/>
      <c r="J28" s="1"/>
      <c r="K28" s="1" t="s">
        <v>50</v>
      </c>
    </row>
    <row r="29" spans="1:11" x14ac:dyDescent="0.3">
      <c r="A29" s="28" t="s">
        <v>51</v>
      </c>
      <c r="B29" s="29"/>
      <c r="C29" s="28" t="s">
        <v>9</v>
      </c>
      <c r="D29" s="32">
        <v>56661</v>
      </c>
      <c r="E29" s="31">
        <v>13</v>
      </c>
      <c r="F29" s="32">
        <v>175000</v>
      </c>
      <c r="G29" s="33">
        <v>0.99</v>
      </c>
      <c r="H29" s="34"/>
      <c r="I29" s="36">
        <v>24000</v>
      </c>
      <c r="J29" s="28" t="s">
        <v>52</v>
      </c>
      <c r="K29" s="28" t="s">
        <v>53</v>
      </c>
    </row>
    <row r="30" spans="1:11" x14ac:dyDescent="0.3">
      <c r="A30" s="1" t="s">
        <v>54</v>
      </c>
      <c r="C30" s="1" t="s">
        <v>9</v>
      </c>
      <c r="D30" s="23">
        <v>46964</v>
      </c>
      <c r="E30" s="7">
        <v>10</v>
      </c>
      <c r="F30" s="23">
        <v>116000</v>
      </c>
      <c r="G30" s="8">
        <v>0.98</v>
      </c>
      <c r="I30" s="23">
        <v>18000</v>
      </c>
      <c r="J30" s="1" t="s">
        <v>24</v>
      </c>
      <c r="K30" s="1" t="s">
        <v>55</v>
      </c>
    </row>
    <row r="31" spans="1:11" x14ac:dyDescent="0.3">
      <c r="A31" s="28" t="s">
        <v>56</v>
      </c>
      <c r="B31" s="29"/>
      <c r="C31" s="28" t="s">
        <v>9</v>
      </c>
      <c r="D31" s="32">
        <v>37792</v>
      </c>
      <c r="E31" s="31">
        <v>25</v>
      </c>
      <c r="F31" s="32">
        <v>228000</v>
      </c>
      <c r="G31" s="33">
        <v>0.94</v>
      </c>
      <c r="H31" s="34"/>
      <c r="I31" s="32">
        <v>65000</v>
      </c>
      <c r="J31" s="28" t="s">
        <v>17</v>
      </c>
      <c r="K31" s="28" t="s">
        <v>57</v>
      </c>
    </row>
    <row r="32" spans="1:11" x14ac:dyDescent="0.3">
      <c r="A32" s="1" t="s">
        <v>58</v>
      </c>
      <c r="B32" s="10">
        <v>-3</v>
      </c>
      <c r="C32" s="1" t="s">
        <v>9</v>
      </c>
      <c r="D32" s="23">
        <v>41418</v>
      </c>
      <c r="E32" s="7">
        <v>16</v>
      </c>
      <c r="F32" s="23">
        <v>271000</v>
      </c>
      <c r="G32" s="8">
        <v>0.87</v>
      </c>
      <c r="I32" s="23">
        <v>19000</v>
      </c>
      <c r="J32" s="1" t="s">
        <v>24</v>
      </c>
      <c r="K32" s="1" t="s">
        <v>59</v>
      </c>
    </row>
    <row r="33" spans="1:11" x14ac:dyDescent="0.3">
      <c r="A33" s="28" t="s">
        <v>60</v>
      </c>
      <c r="B33" s="29"/>
      <c r="C33" s="28" t="s">
        <v>9</v>
      </c>
      <c r="D33" s="32">
        <v>29687</v>
      </c>
      <c r="E33" s="31">
        <v>12</v>
      </c>
      <c r="F33" s="32">
        <v>109000</v>
      </c>
      <c r="G33" s="33">
        <v>0.99</v>
      </c>
      <c r="H33" s="34"/>
      <c r="I33" s="32">
        <v>26000</v>
      </c>
      <c r="J33" s="28" t="s">
        <v>61</v>
      </c>
      <c r="K33" s="28" t="s">
        <v>62</v>
      </c>
    </row>
    <row r="34" spans="1:11" x14ac:dyDescent="0.3">
      <c r="A34" s="1" t="s">
        <v>63</v>
      </c>
      <c r="C34" s="1" t="s">
        <v>9</v>
      </c>
      <c r="D34" s="23">
        <v>39515</v>
      </c>
      <c r="E34" s="7">
        <v>10</v>
      </c>
      <c r="F34" s="23">
        <v>101000</v>
      </c>
      <c r="G34" s="8">
        <v>0.91</v>
      </c>
      <c r="I34" s="23">
        <v>35000</v>
      </c>
      <c r="J34" s="1" t="s">
        <v>17</v>
      </c>
      <c r="K34" s="1" t="s">
        <v>64</v>
      </c>
    </row>
    <row r="35" spans="1:11" x14ac:dyDescent="0.3">
      <c r="A35" s="28" t="s">
        <v>65</v>
      </c>
      <c r="B35" s="29"/>
      <c r="C35" s="28" t="s">
        <v>9</v>
      </c>
      <c r="D35" s="32">
        <v>6660</v>
      </c>
      <c r="E35" s="31">
        <v>5</v>
      </c>
      <c r="F35" s="32">
        <v>48000</v>
      </c>
      <c r="G35" s="33">
        <v>0.96</v>
      </c>
      <c r="H35" s="34"/>
      <c r="I35" s="32">
        <v>15000</v>
      </c>
      <c r="J35" s="28" t="s">
        <v>27</v>
      </c>
      <c r="K35" s="28"/>
    </row>
    <row r="36" spans="1:11" x14ac:dyDescent="0.3">
      <c r="A36" s="1" t="s">
        <v>66</v>
      </c>
      <c r="B36" s="10">
        <v>-3</v>
      </c>
      <c r="C36" s="1" t="s">
        <v>9</v>
      </c>
      <c r="D36" s="23">
        <v>76688</v>
      </c>
      <c r="E36" s="7">
        <v>16</v>
      </c>
      <c r="F36" s="23">
        <v>277000</v>
      </c>
      <c r="G36" s="8">
        <v>0.88</v>
      </c>
      <c r="I36" s="23">
        <v>28000</v>
      </c>
      <c r="J36" s="1" t="s">
        <v>10</v>
      </c>
      <c r="K36" s="1" t="s">
        <v>67</v>
      </c>
    </row>
    <row r="37" spans="1:11" x14ac:dyDescent="0.3">
      <c r="A37" s="28" t="s">
        <v>68</v>
      </c>
      <c r="B37" s="37"/>
      <c r="C37" s="28" t="s">
        <v>9</v>
      </c>
      <c r="D37" s="32">
        <v>209066</v>
      </c>
      <c r="E37" s="31">
        <v>110</v>
      </c>
      <c r="F37" s="32">
        <v>668000</v>
      </c>
      <c r="G37" s="33">
        <v>0.97</v>
      </c>
      <c r="H37" s="36"/>
      <c r="I37" s="32">
        <v>70000</v>
      </c>
      <c r="J37" s="28" t="s">
        <v>69</v>
      </c>
      <c r="K37" s="38" t="s">
        <v>70</v>
      </c>
    </row>
    <row r="38" spans="1:11" x14ac:dyDescent="0.3">
      <c r="A38" s="1" t="s">
        <v>71</v>
      </c>
      <c r="B38" s="12"/>
      <c r="C38" s="1" t="s">
        <v>9</v>
      </c>
      <c r="D38" s="23">
        <v>120092</v>
      </c>
      <c r="E38" s="7">
        <v>14</v>
      </c>
      <c r="F38" s="23">
        <v>298000</v>
      </c>
      <c r="G38" s="8">
        <v>0.99</v>
      </c>
      <c r="H38" s="24"/>
      <c r="I38" s="23">
        <v>79000</v>
      </c>
      <c r="J38" s="1" t="s">
        <v>72</v>
      </c>
      <c r="K38" s="1" t="s">
        <v>73</v>
      </c>
    </row>
    <row r="39" spans="1:11" x14ac:dyDescent="0.3">
      <c r="A39" s="28" t="s">
        <v>74</v>
      </c>
      <c r="B39" s="29"/>
      <c r="C39" s="28" t="s">
        <v>9</v>
      </c>
      <c r="D39" s="32">
        <v>28371</v>
      </c>
      <c r="E39" s="31">
        <v>12</v>
      </c>
      <c r="F39" s="32">
        <v>88000</v>
      </c>
      <c r="G39" s="33">
        <v>1</v>
      </c>
      <c r="H39" s="34"/>
      <c r="I39" s="32">
        <v>20000</v>
      </c>
      <c r="J39" s="28" t="s">
        <v>75</v>
      </c>
      <c r="K39" s="28" t="s">
        <v>76</v>
      </c>
    </row>
    <row r="40" spans="1:11" x14ac:dyDescent="0.3">
      <c r="A40" s="39"/>
      <c r="B40" s="40"/>
      <c r="C40" s="41" t="s">
        <v>77</v>
      </c>
      <c r="D40" s="42">
        <f>SUM(D11:D39)</f>
        <v>2923784</v>
      </c>
      <c r="E40" s="43">
        <f>SUM(E11:E39)</f>
        <v>556</v>
      </c>
      <c r="F40" s="42">
        <f>SUM(F11:F39)</f>
        <v>7151000</v>
      </c>
      <c r="G40" s="46">
        <v>0.96</v>
      </c>
      <c r="H40" s="44"/>
      <c r="I40" s="44"/>
      <c r="J40" s="45"/>
      <c r="K40" s="45"/>
    </row>
    <row r="41" spans="1:11" x14ac:dyDescent="0.3">
      <c r="F41" s="23"/>
    </row>
    <row r="42" spans="1:11" x14ac:dyDescent="0.3">
      <c r="A42" s="15" t="s">
        <v>288</v>
      </c>
      <c r="F42" s="23"/>
    </row>
    <row r="43" spans="1:11" x14ac:dyDescent="0.3">
      <c r="A43" s="28" t="s">
        <v>78</v>
      </c>
      <c r="B43" s="35">
        <v>-4</v>
      </c>
      <c r="C43" s="28" t="s">
        <v>79</v>
      </c>
      <c r="D43" s="32">
        <v>108922</v>
      </c>
      <c r="E43" s="31">
        <v>22</v>
      </c>
      <c r="F43" s="32">
        <v>226000</v>
      </c>
      <c r="G43" s="33">
        <v>0.92</v>
      </c>
      <c r="H43" s="34"/>
      <c r="I43" s="36"/>
      <c r="J43" s="47" t="s">
        <v>80</v>
      </c>
      <c r="K43" s="28" t="s">
        <v>81</v>
      </c>
    </row>
    <row r="44" spans="1:11" x14ac:dyDescent="0.3">
      <c r="A44" s="1" t="s">
        <v>82</v>
      </c>
      <c r="B44" s="12" t="s">
        <v>83</v>
      </c>
      <c r="C44" s="1" t="s">
        <v>79</v>
      </c>
      <c r="D44" s="23">
        <v>119920</v>
      </c>
      <c r="E44" s="7">
        <v>32</v>
      </c>
      <c r="F44" s="23">
        <v>371000</v>
      </c>
      <c r="G44" s="8">
        <v>0.98</v>
      </c>
      <c r="I44" s="23">
        <f>67000+41000</f>
        <v>108000</v>
      </c>
      <c r="J44" s="1" t="s">
        <v>84</v>
      </c>
      <c r="K44" s="1" t="s">
        <v>85</v>
      </c>
    </row>
    <row r="45" spans="1:11" x14ac:dyDescent="0.3">
      <c r="A45" s="28" t="s">
        <v>86</v>
      </c>
      <c r="B45" s="35">
        <v>-3</v>
      </c>
      <c r="C45" s="28" t="s">
        <v>79</v>
      </c>
      <c r="D45" s="32">
        <v>14069</v>
      </c>
      <c r="E45" s="31">
        <v>1</v>
      </c>
      <c r="F45" s="32">
        <v>42000</v>
      </c>
      <c r="G45" s="33">
        <v>0.73</v>
      </c>
      <c r="H45" s="34"/>
      <c r="I45" s="36"/>
      <c r="J45" s="28"/>
      <c r="K45" s="28" t="s">
        <v>87</v>
      </c>
    </row>
    <row r="46" spans="1:11" x14ac:dyDescent="0.3">
      <c r="A46" s="1" t="s">
        <v>88</v>
      </c>
      <c r="B46" s="12"/>
      <c r="C46" s="1" t="s">
        <v>89</v>
      </c>
      <c r="D46" s="23">
        <v>93738</v>
      </c>
      <c r="E46" s="7">
        <v>22</v>
      </c>
      <c r="F46" s="23">
        <v>239000</v>
      </c>
      <c r="G46" s="8">
        <v>0.85</v>
      </c>
      <c r="I46" s="23">
        <v>32000</v>
      </c>
      <c r="J46" s="1" t="s">
        <v>90</v>
      </c>
      <c r="K46" s="1" t="s">
        <v>91</v>
      </c>
    </row>
    <row r="47" spans="1:11" x14ac:dyDescent="0.3">
      <c r="A47" s="28" t="s">
        <v>92</v>
      </c>
      <c r="B47" s="37"/>
      <c r="C47" s="28" t="s">
        <v>93</v>
      </c>
      <c r="D47" s="32">
        <v>129602</v>
      </c>
      <c r="E47" s="31">
        <v>46</v>
      </c>
      <c r="F47" s="32">
        <v>675000</v>
      </c>
      <c r="G47" s="33">
        <v>0.83</v>
      </c>
      <c r="H47" s="34"/>
      <c r="I47" s="32">
        <v>25000</v>
      </c>
      <c r="J47" s="28" t="s">
        <v>94</v>
      </c>
      <c r="K47" s="28" t="s">
        <v>95</v>
      </c>
    </row>
    <row r="48" spans="1:11" x14ac:dyDescent="0.3">
      <c r="A48" s="1" t="s">
        <v>96</v>
      </c>
      <c r="B48" s="12"/>
      <c r="C48" s="1" t="s">
        <v>89</v>
      </c>
      <c r="D48" s="23">
        <v>179006</v>
      </c>
      <c r="E48" s="7">
        <v>32</v>
      </c>
      <c r="F48" s="23">
        <v>441000</v>
      </c>
      <c r="G48" s="8">
        <v>0.98</v>
      </c>
      <c r="I48" s="23">
        <v>199000</v>
      </c>
      <c r="J48" s="1" t="s">
        <v>97</v>
      </c>
      <c r="K48" s="1" t="s">
        <v>98</v>
      </c>
    </row>
    <row r="49" spans="1:31" x14ac:dyDescent="0.3">
      <c r="A49" s="28" t="s">
        <v>99</v>
      </c>
      <c r="B49" s="37"/>
      <c r="C49" s="28" t="s">
        <v>100</v>
      </c>
      <c r="D49" s="32">
        <v>135641</v>
      </c>
      <c r="E49" s="31">
        <v>18</v>
      </c>
      <c r="F49" s="32">
        <v>298000</v>
      </c>
      <c r="G49" s="33">
        <v>0.98</v>
      </c>
      <c r="H49" s="48"/>
      <c r="I49" s="36"/>
      <c r="J49" s="28" t="s">
        <v>101</v>
      </c>
      <c r="K49" s="28" t="s">
        <v>102</v>
      </c>
    </row>
    <row r="50" spans="1:31" x14ac:dyDescent="0.3">
      <c r="A50" s="1" t="s">
        <v>103</v>
      </c>
      <c r="B50" s="10">
        <v>-4</v>
      </c>
      <c r="C50" s="1" t="s">
        <v>89</v>
      </c>
      <c r="D50" s="23">
        <v>28109</v>
      </c>
      <c r="E50" s="7">
        <v>3</v>
      </c>
      <c r="F50" s="23">
        <v>71000</v>
      </c>
      <c r="G50" s="8">
        <v>0.47</v>
      </c>
      <c r="I50" s="24"/>
      <c r="J50" s="1"/>
      <c r="K50" s="1" t="s">
        <v>104</v>
      </c>
    </row>
    <row r="51" spans="1:31" x14ac:dyDescent="0.3">
      <c r="A51" s="28" t="s">
        <v>105</v>
      </c>
      <c r="B51" s="37" t="s">
        <v>83</v>
      </c>
      <c r="C51" s="28" t="s">
        <v>79</v>
      </c>
      <c r="D51" s="32">
        <v>44135</v>
      </c>
      <c r="E51" s="31">
        <v>9</v>
      </c>
      <c r="F51" s="32">
        <v>114000</v>
      </c>
      <c r="G51" s="33">
        <v>0.95</v>
      </c>
      <c r="H51" s="34"/>
      <c r="I51" s="32">
        <v>31000</v>
      </c>
      <c r="J51" s="28" t="s">
        <v>106</v>
      </c>
      <c r="K51" s="28" t="s">
        <v>107</v>
      </c>
    </row>
    <row r="52" spans="1:31" x14ac:dyDescent="0.3">
      <c r="A52" s="1" t="s">
        <v>108</v>
      </c>
      <c r="B52" s="10">
        <v>-4</v>
      </c>
      <c r="C52" s="1" t="s">
        <v>100</v>
      </c>
      <c r="D52" s="23">
        <v>178555</v>
      </c>
      <c r="E52" s="7">
        <v>64</v>
      </c>
      <c r="F52" s="23">
        <v>866000</v>
      </c>
      <c r="G52" s="8">
        <v>0.95</v>
      </c>
      <c r="I52" s="23">
        <v>294000</v>
      </c>
      <c r="J52" s="1" t="s">
        <v>109</v>
      </c>
      <c r="K52" s="11" t="s">
        <v>110</v>
      </c>
    </row>
    <row r="53" spans="1:31" x14ac:dyDescent="0.3">
      <c r="A53" s="28" t="s">
        <v>111</v>
      </c>
      <c r="B53" s="35">
        <v>-3</v>
      </c>
      <c r="C53" s="28" t="s">
        <v>79</v>
      </c>
      <c r="D53" s="32">
        <v>25823</v>
      </c>
      <c r="E53" s="31">
        <v>15</v>
      </c>
      <c r="F53" s="32">
        <v>273000</v>
      </c>
      <c r="G53" s="33">
        <v>1</v>
      </c>
      <c r="H53" s="34"/>
      <c r="I53" s="36"/>
      <c r="J53" s="28"/>
      <c r="K53" s="28" t="s">
        <v>112</v>
      </c>
    </row>
    <row r="54" spans="1:31" x14ac:dyDescent="0.3">
      <c r="A54" s="1" t="s">
        <v>113</v>
      </c>
      <c r="B54" s="12"/>
      <c r="C54" s="1" t="s">
        <v>114</v>
      </c>
      <c r="D54" s="23">
        <v>44344</v>
      </c>
      <c r="E54" s="7">
        <v>8</v>
      </c>
      <c r="F54" s="23">
        <v>99000</v>
      </c>
      <c r="G54" s="8">
        <v>0.86</v>
      </c>
      <c r="I54" s="24"/>
      <c r="J54" s="1"/>
      <c r="K54" s="1" t="s">
        <v>115</v>
      </c>
    </row>
    <row r="55" spans="1:31" x14ac:dyDescent="0.3">
      <c r="A55" s="28" t="s">
        <v>116</v>
      </c>
      <c r="B55" s="35">
        <v>-4</v>
      </c>
      <c r="C55" s="28" t="s">
        <v>79</v>
      </c>
      <c r="D55" s="32">
        <v>82908</v>
      </c>
      <c r="E55" s="31">
        <v>12</v>
      </c>
      <c r="F55" s="32">
        <v>155000</v>
      </c>
      <c r="G55" s="33">
        <v>1</v>
      </c>
      <c r="H55" s="34"/>
      <c r="I55" s="32">
        <v>32000</v>
      </c>
      <c r="J55" s="28" t="s">
        <v>117</v>
      </c>
      <c r="K55" s="28" t="s">
        <v>118</v>
      </c>
    </row>
    <row r="56" spans="1:31" x14ac:dyDescent="0.3">
      <c r="A56" s="1" t="s">
        <v>119</v>
      </c>
      <c r="B56" s="12"/>
      <c r="C56" s="1" t="s">
        <v>89</v>
      </c>
      <c r="D56" s="23">
        <v>58508</v>
      </c>
      <c r="E56" s="7">
        <v>19</v>
      </c>
      <c r="F56" s="23">
        <v>216000</v>
      </c>
      <c r="G56" s="8">
        <v>1</v>
      </c>
      <c r="H56" s="25"/>
      <c r="I56" s="23">
        <v>43000</v>
      </c>
      <c r="J56" s="1" t="s">
        <v>120</v>
      </c>
      <c r="K56" s="14" t="s">
        <v>121</v>
      </c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</row>
    <row r="57" spans="1:31" x14ac:dyDescent="0.3">
      <c r="A57" s="28" t="s">
        <v>122</v>
      </c>
      <c r="B57" s="35">
        <v>-4</v>
      </c>
      <c r="C57" s="28" t="s">
        <v>79</v>
      </c>
      <c r="D57" s="32">
        <v>17934</v>
      </c>
      <c r="E57" s="31">
        <v>4</v>
      </c>
      <c r="F57" s="32">
        <v>48000</v>
      </c>
      <c r="G57" s="33">
        <v>0.98</v>
      </c>
      <c r="H57" s="34"/>
      <c r="I57" s="36"/>
      <c r="J57" s="28" t="s">
        <v>123</v>
      </c>
      <c r="K57" s="28" t="s">
        <v>124</v>
      </c>
    </row>
    <row r="58" spans="1:31" x14ac:dyDescent="0.3">
      <c r="A58" s="1" t="s">
        <v>125</v>
      </c>
      <c r="B58" s="12"/>
      <c r="C58" s="1" t="s">
        <v>79</v>
      </c>
      <c r="D58" s="23">
        <v>311045</v>
      </c>
      <c r="E58" s="7">
        <v>50</v>
      </c>
      <c r="F58" s="23">
        <v>503000</v>
      </c>
      <c r="G58" s="8">
        <v>0.99</v>
      </c>
      <c r="I58" s="23">
        <v>66000</v>
      </c>
      <c r="J58" s="1" t="s">
        <v>94</v>
      </c>
      <c r="K58" s="1" t="s">
        <v>126</v>
      </c>
    </row>
    <row r="59" spans="1:31" x14ac:dyDescent="0.3">
      <c r="A59" s="28" t="s">
        <v>127</v>
      </c>
      <c r="B59" s="37" t="s">
        <v>128</v>
      </c>
      <c r="C59" s="28" t="s">
        <v>114</v>
      </c>
      <c r="D59" s="32">
        <v>52266</v>
      </c>
      <c r="E59" s="31">
        <v>22</v>
      </c>
      <c r="F59" s="32">
        <v>213000</v>
      </c>
      <c r="G59" s="33">
        <v>1</v>
      </c>
      <c r="H59" s="34"/>
      <c r="I59" s="32">
        <v>141000</v>
      </c>
      <c r="J59" s="28" t="s">
        <v>129</v>
      </c>
      <c r="K59" s="28" t="s">
        <v>130</v>
      </c>
    </row>
    <row r="60" spans="1:31" x14ac:dyDescent="0.3">
      <c r="A60" s="1" t="s">
        <v>131</v>
      </c>
      <c r="B60" s="10">
        <v>-3</v>
      </c>
      <c r="C60" s="1" t="s">
        <v>114</v>
      </c>
      <c r="D60" s="23">
        <v>1339928</v>
      </c>
      <c r="E60" s="7">
        <v>52</v>
      </c>
      <c r="F60" s="23">
        <v>1304000</v>
      </c>
      <c r="G60" s="8">
        <v>0.98</v>
      </c>
      <c r="H60" s="23">
        <v>554</v>
      </c>
      <c r="I60" s="24"/>
      <c r="J60" s="1"/>
      <c r="K60" s="1" t="s">
        <v>132</v>
      </c>
    </row>
    <row r="61" spans="1:31" x14ac:dyDescent="0.3">
      <c r="A61" s="28" t="s">
        <v>133</v>
      </c>
      <c r="B61" s="35">
        <v>-4</v>
      </c>
      <c r="C61" s="28" t="s">
        <v>79</v>
      </c>
      <c r="D61" s="32">
        <v>48732</v>
      </c>
      <c r="E61" s="31">
        <v>12</v>
      </c>
      <c r="F61" s="32">
        <v>148000</v>
      </c>
      <c r="G61" s="33">
        <v>0.92</v>
      </c>
      <c r="H61" s="34"/>
      <c r="I61" s="32">
        <v>43000</v>
      </c>
      <c r="J61" s="28" t="s">
        <v>134</v>
      </c>
      <c r="K61" s="28" t="s">
        <v>135</v>
      </c>
    </row>
    <row r="62" spans="1:31" x14ac:dyDescent="0.3">
      <c r="A62" s="1" t="s">
        <v>136</v>
      </c>
      <c r="B62" s="12"/>
      <c r="C62" s="1" t="s">
        <v>114</v>
      </c>
      <c r="D62" s="23">
        <v>162994</v>
      </c>
      <c r="E62" s="7">
        <v>44</v>
      </c>
      <c r="F62" s="23">
        <v>650000</v>
      </c>
      <c r="G62" s="8">
        <v>0.9</v>
      </c>
      <c r="I62" s="23">
        <v>210000</v>
      </c>
      <c r="J62" s="1" t="s">
        <v>137</v>
      </c>
      <c r="K62" s="1" t="s">
        <v>138</v>
      </c>
    </row>
    <row r="63" spans="1:31" x14ac:dyDescent="0.3">
      <c r="A63" s="49"/>
      <c r="B63" s="50"/>
      <c r="C63" s="51" t="s">
        <v>139</v>
      </c>
      <c r="D63" s="52">
        <f>SUM(D43:D62)</f>
        <v>3176179</v>
      </c>
      <c r="E63" s="53">
        <f>SUM(E43:E62)</f>
        <v>487</v>
      </c>
      <c r="F63" s="52">
        <f>SUM(F43:F62)</f>
        <v>6952000</v>
      </c>
      <c r="G63" s="54">
        <v>0.94</v>
      </c>
      <c r="H63" s="55"/>
      <c r="I63" s="55"/>
      <c r="J63" s="56"/>
      <c r="K63" s="56"/>
    </row>
    <row r="65" spans="1:11" x14ac:dyDescent="0.3">
      <c r="A65" s="15" t="s">
        <v>289</v>
      </c>
    </row>
    <row r="66" spans="1:11" x14ac:dyDescent="0.3">
      <c r="A66" s="28" t="s">
        <v>140</v>
      </c>
      <c r="B66" s="35">
        <v>-3</v>
      </c>
      <c r="C66" s="28" t="s">
        <v>141</v>
      </c>
      <c r="D66" s="32">
        <v>104788</v>
      </c>
      <c r="E66" s="31">
        <v>46</v>
      </c>
      <c r="F66" s="32">
        <v>403000</v>
      </c>
      <c r="G66" s="33">
        <v>0.97</v>
      </c>
      <c r="H66" s="48"/>
      <c r="I66" s="32">
        <v>14000</v>
      </c>
      <c r="J66" s="28" t="s">
        <v>27</v>
      </c>
      <c r="K66" s="28" t="s">
        <v>142</v>
      </c>
    </row>
    <row r="67" spans="1:11" x14ac:dyDescent="0.3">
      <c r="A67" s="1" t="s">
        <v>143</v>
      </c>
      <c r="B67" s="12" t="s">
        <v>144</v>
      </c>
      <c r="C67" s="1" t="s">
        <v>141</v>
      </c>
      <c r="D67" s="23">
        <v>54462</v>
      </c>
      <c r="E67" s="7">
        <v>11</v>
      </c>
      <c r="F67" s="23">
        <v>98000</v>
      </c>
      <c r="G67" s="8">
        <v>0.95</v>
      </c>
      <c r="H67" s="25"/>
      <c r="I67" s="24"/>
      <c r="J67" s="1"/>
      <c r="K67" s="1" t="s">
        <v>145</v>
      </c>
    </row>
    <row r="68" spans="1:11" x14ac:dyDescent="0.3">
      <c r="A68" s="28" t="s">
        <v>146</v>
      </c>
      <c r="B68" s="37"/>
      <c r="C68" s="28" t="s">
        <v>147</v>
      </c>
      <c r="D68" s="32">
        <v>152593</v>
      </c>
      <c r="E68" s="31">
        <v>9</v>
      </c>
      <c r="F68" s="32">
        <v>120000</v>
      </c>
      <c r="G68" s="33">
        <v>0.91</v>
      </c>
      <c r="H68" s="32">
        <v>124</v>
      </c>
      <c r="I68" s="36"/>
      <c r="J68" s="28"/>
      <c r="K68" s="28" t="s">
        <v>148</v>
      </c>
    </row>
    <row r="69" spans="1:11" x14ac:dyDescent="0.3">
      <c r="A69" s="1" t="s">
        <v>149</v>
      </c>
      <c r="B69" s="12"/>
      <c r="C69" s="1" t="s">
        <v>141</v>
      </c>
      <c r="D69" s="23">
        <v>96793</v>
      </c>
      <c r="E69" s="7">
        <v>17</v>
      </c>
      <c r="F69" s="23">
        <v>408000</v>
      </c>
      <c r="G69" s="8">
        <v>0.99</v>
      </c>
      <c r="H69" s="24"/>
      <c r="I69" s="23">
        <f>15000+28000</f>
        <v>43000</v>
      </c>
      <c r="J69" s="1" t="s">
        <v>150</v>
      </c>
      <c r="K69" s="1" t="s">
        <v>151</v>
      </c>
    </row>
    <row r="70" spans="1:11" x14ac:dyDescent="0.3">
      <c r="A70" s="28" t="s">
        <v>152</v>
      </c>
      <c r="B70" s="29"/>
      <c r="C70" s="28" t="s">
        <v>141</v>
      </c>
      <c r="D70" s="32">
        <v>87142</v>
      </c>
      <c r="E70" s="31">
        <v>9</v>
      </c>
      <c r="F70" s="32">
        <v>146000</v>
      </c>
      <c r="G70" s="33">
        <v>0.93</v>
      </c>
      <c r="H70" s="34"/>
      <c r="I70" s="32">
        <v>43000</v>
      </c>
      <c r="J70" s="28" t="s">
        <v>153</v>
      </c>
      <c r="K70" s="28" t="s">
        <v>154</v>
      </c>
    </row>
    <row r="71" spans="1:11" x14ac:dyDescent="0.3">
      <c r="A71" s="1" t="s">
        <v>155</v>
      </c>
      <c r="B71" s="12"/>
      <c r="C71" s="1" t="s">
        <v>141</v>
      </c>
      <c r="D71" s="23">
        <v>34494</v>
      </c>
      <c r="E71" s="7">
        <v>13</v>
      </c>
      <c r="F71" s="23">
        <v>103000</v>
      </c>
      <c r="G71" s="8">
        <v>0.94</v>
      </c>
      <c r="H71" s="24"/>
      <c r="I71" s="23">
        <v>46000</v>
      </c>
      <c r="J71" s="1" t="s">
        <v>156</v>
      </c>
      <c r="K71" s="1" t="s">
        <v>157</v>
      </c>
    </row>
    <row r="72" spans="1:11" x14ac:dyDescent="0.3">
      <c r="A72" s="28" t="s">
        <v>158</v>
      </c>
      <c r="B72" s="37"/>
      <c r="C72" s="28" t="s">
        <v>147</v>
      </c>
      <c r="D72" s="32">
        <v>23748</v>
      </c>
      <c r="E72" s="31">
        <v>1</v>
      </c>
      <c r="F72" s="32">
        <v>35000</v>
      </c>
      <c r="G72" s="33">
        <v>1</v>
      </c>
      <c r="H72" s="48"/>
      <c r="I72" s="36"/>
      <c r="J72" s="28"/>
      <c r="K72" s="28" t="s">
        <v>159</v>
      </c>
    </row>
    <row r="73" spans="1:11" x14ac:dyDescent="0.3">
      <c r="A73" s="1" t="s">
        <v>160</v>
      </c>
      <c r="B73" s="12"/>
      <c r="C73" s="1" t="s">
        <v>141</v>
      </c>
      <c r="D73" s="23">
        <v>42579</v>
      </c>
      <c r="E73" s="7">
        <v>15</v>
      </c>
      <c r="F73" s="23">
        <v>134000</v>
      </c>
      <c r="G73" s="8">
        <v>0.94</v>
      </c>
      <c r="H73" s="24"/>
      <c r="I73" s="23">
        <v>61000</v>
      </c>
      <c r="J73" s="1" t="s">
        <v>161</v>
      </c>
      <c r="K73" s="1" t="s">
        <v>162</v>
      </c>
    </row>
    <row r="74" spans="1:11" x14ac:dyDescent="0.3">
      <c r="A74" s="28" t="s">
        <v>163</v>
      </c>
      <c r="B74" s="37" t="s">
        <v>164</v>
      </c>
      <c r="C74" s="28" t="s">
        <v>141</v>
      </c>
      <c r="D74" s="32">
        <v>232061</v>
      </c>
      <c r="E74" s="31">
        <v>4</v>
      </c>
      <c r="F74" s="32">
        <v>171000</v>
      </c>
      <c r="G74" s="33">
        <v>0.99</v>
      </c>
      <c r="H74" s="48">
        <v>129</v>
      </c>
      <c r="I74" s="36"/>
      <c r="J74" s="28"/>
      <c r="K74" s="28" t="s">
        <v>165</v>
      </c>
    </row>
    <row r="75" spans="1:11" x14ac:dyDescent="0.3">
      <c r="A75" s="1" t="s">
        <v>166</v>
      </c>
      <c r="B75" s="12"/>
      <c r="C75" s="1" t="s">
        <v>141</v>
      </c>
      <c r="D75" s="23">
        <v>114099</v>
      </c>
      <c r="E75" s="7">
        <v>21</v>
      </c>
      <c r="F75" s="23">
        <v>214000</v>
      </c>
      <c r="G75" s="8">
        <v>0.98</v>
      </c>
      <c r="H75" s="25"/>
      <c r="I75" s="24">
        <v>43000</v>
      </c>
      <c r="J75" s="1" t="s">
        <v>94</v>
      </c>
      <c r="K75" s="1" t="s">
        <v>167</v>
      </c>
    </row>
    <row r="76" spans="1:11" x14ac:dyDescent="0.3">
      <c r="A76" s="28" t="s">
        <v>168</v>
      </c>
      <c r="B76" s="37"/>
      <c r="C76" s="28" t="s">
        <v>141</v>
      </c>
      <c r="D76" s="32">
        <v>51880</v>
      </c>
      <c r="E76" s="31">
        <v>18</v>
      </c>
      <c r="F76" s="32">
        <v>244000</v>
      </c>
      <c r="G76" s="33">
        <v>0.92</v>
      </c>
      <c r="H76" s="48"/>
      <c r="I76" s="32">
        <v>20000</v>
      </c>
      <c r="J76" s="28" t="s">
        <v>169</v>
      </c>
      <c r="K76" s="28" t="s">
        <v>170</v>
      </c>
    </row>
    <row r="77" spans="1:11" x14ac:dyDescent="0.3">
      <c r="A77" s="1" t="s">
        <v>171</v>
      </c>
      <c r="B77" s="10">
        <v>-3</v>
      </c>
      <c r="C77" s="1" t="s">
        <v>141</v>
      </c>
      <c r="D77" s="23">
        <v>105417</v>
      </c>
      <c r="E77" s="7">
        <v>21</v>
      </c>
      <c r="F77" s="23">
        <v>253000</v>
      </c>
      <c r="G77" s="8">
        <v>1</v>
      </c>
      <c r="H77" s="25"/>
      <c r="I77" s="23">
        <v>53000</v>
      </c>
      <c r="J77" s="1" t="s">
        <v>172</v>
      </c>
      <c r="K77" s="1" t="s">
        <v>173</v>
      </c>
    </row>
    <row r="78" spans="1:11" x14ac:dyDescent="0.3">
      <c r="A78" s="28" t="s">
        <v>174</v>
      </c>
      <c r="B78" s="35">
        <v>-3</v>
      </c>
      <c r="C78" s="28" t="s">
        <v>175</v>
      </c>
      <c r="D78" s="32">
        <v>125737</v>
      </c>
      <c r="E78" s="31">
        <v>50</v>
      </c>
      <c r="F78" s="32">
        <v>548000</v>
      </c>
      <c r="G78" s="33">
        <v>0.97</v>
      </c>
      <c r="H78" s="36"/>
      <c r="I78" s="32">
        <v>75000</v>
      </c>
      <c r="J78" s="28" t="s">
        <v>161</v>
      </c>
      <c r="K78" s="28" t="s">
        <v>176</v>
      </c>
    </row>
    <row r="79" spans="1:11" x14ac:dyDescent="0.3">
      <c r="A79" s="1" t="s">
        <v>177</v>
      </c>
      <c r="B79" s="12" t="s">
        <v>144</v>
      </c>
      <c r="C79" s="1" t="s">
        <v>141</v>
      </c>
      <c r="D79" s="23">
        <v>137792</v>
      </c>
      <c r="E79" s="7">
        <v>21</v>
      </c>
      <c r="F79" s="23">
        <v>192000</v>
      </c>
      <c r="G79" s="8">
        <v>0.99</v>
      </c>
      <c r="H79" s="25"/>
      <c r="I79" s="24"/>
      <c r="J79" s="1"/>
      <c r="K79" s="1" t="s">
        <v>178</v>
      </c>
    </row>
    <row r="80" spans="1:11" x14ac:dyDescent="0.3">
      <c r="A80" s="28" t="s">
        <v>179</v>
      </c>
      <c r="B80" s="37"/>
      <c r="C80" s="28" t="s">
        <v>141</v>
      </c>
      <c r="D80" s="32">
        <v>37286</v>
      </c>
      <c r="E80" s="31">
        <v>19</v>
      </c>
      <c r="F80" s="32">
        <v>211000</v>
      </c>
      <c r="G80" s="33">
        <v>1</v>
      </c>
      <c r="H80" s="48"/>
      <c r="I80" s="32">
        <v>65000</v>
      </c>
      <c r="J80" s="28" t="s">
        <v>117</v>
      </c>
      <c r="K80" s="28" t="s">
        <v>180</v>
      </c>
    </row>
    <row r="81" spans="1:11" x14ac:dyDescent="0.3">
      <c r="A81" s="41"/>
      <c r="B81" s="57"/>
      <c r="C81" s="41" t="s">
        <v>181</v>
      </c>
      <c r="D81" s="42">
        <f>SUM(D66:D80)</f>
        <v>1400871</v>
      </c>
      <c r="E81" s="43">
        <f>SUM(E66:E80)</f>
        <v>275</v>
      </c>
      <c r="F81" s="42">
        <f>SUM(F66:F80)</f>
        <v>3280000</v>
      </c>
      <c r="G81" s="46">
        <v>0.97</v>
      </c>
      <c r="H81" s="58"/>
      <c r="I81" s="44"/>
      <c r="J81" s="45"/>
      <c r="K81" s="45"/>
    </row>
    <row r="83" spans="1:11" x14ac:dyDescent="0.3">
      <c r="A83" s="15" t="s">
        <v>291</v>
      </c>
    </row>
    <row r="84" spans="1:11" x14ac:dyDescent="0.3">
      <c r="A84" s="28" t="s">
        <v>206</v>
      </c>
      <c r="B84" s="37"/>
      <c r="C84" s="28" t="s">
        <v>207</v>
      </c>
      <c r="D84" s="32">
        <v>1148252</v>
      </c>
      <c r="E84" s="31">
        <v>65</v>
      </c>
      <c r="F84" s="32">
        <v>1230000</v>
      </c>
      <c r="G84" s="33">
        <v>0.97</v>
      </c>
      <c r="H84" s="32">
        <v>947</v>
      </c>
      <c r="I84" s="32">
        <v>18000</v>
      </c>
      <c r="J84" s="28" t="s">
        <v>27</v>
      </c>
      <c r="K84" s="28" t="s">
        <v>208</v>
      </c>
    </row>
    <row r="85" spans="1:11" x14ac:dyDescent="0.3">
      <c r="A85" s="1" t="s">
        <v>209</v>
      </c>
      <c r="B85" s="12"/>
      <c r="C85" s="1" t="s">
        <v>207</v>
      </c>
      <c r="D85" s="23">
        <v>32065</v>
      </c>
      <c r="E85" s="7">
        <v>15</v>
      </c>
      <c r="F85" s="23">
        <v>113000</v>
      </c>
      <c r="G85" s="8">
        <v>1</v>
      </c>
      <c r="H85" s="25"/>
      <c r="I85" s="23">
        <v>46000</v>
      </c>
      <c r="J85" s="1" t="s">
        <v>210</v>
      </c>
      <c r="K85" s="1" t="s">
        <v>211</v>
      </c>
    </row>
    <row r="86" spans="1:11" x14ac:dyDescent="0.3">
      <c r="A86" s="28" t="s">
        <v>212</v>
      </c>
      <c r="B86" s="37"/>
      <c r="C86" s="28" t="s">
        <v>207</v>
      </c>
      <c r="D86" s="32">
        <v>40945</v>
      </c>
      <c r="E86" s="31">
        <v>36</v>
      </c>
      <c r="F86" s="32">
        <v>233000</v>
      </c>
      <c r="G86" s="33">
        <v>0.99</v>
      </c>
      <c r="H86" s="36"/>
      <c r="I86" s="36"/>
      <c r="J86" s="28"/>
      <c r="K86" s="28" t="s">
        <v>213</v>
      </c>
    </row>
    <row r="87" spans="1:11" x14ac:dyDescent="0.3">
      <c r="A87" s="1" t="s">
        <v>214</v>
      </c>
      <c r="B87" s="12"/>
      <c r="C87" s="1" t="s">
        <v>207</v>
      </c>
      <c r="D87" s="23">
        <v>53069</v>
      </c>
      <c r="E87" s="7">
        <v>20</v>
      </c>
      <c r="F87" s="23">
        <v>253000</v>
      </c>
      <c r="G87" s="8">
        <v>0.95</v>
      </c>
      <c r="H87" s="25"/>
      <c r="I87" s="23">
        <v>80000</v>
      </c>
      <c r="J87" s="1" t="s">
        <v>215</v>
      </c>
      <c r="K87" s="1" t="s">
        <v>157</v>
      </c>
    </row>
    <row r="88" spans="1:11" x14ac:dyDescent="0.3">
      <c r="A88" s="28" t="s">
        <v>216</v>
      </c>
      <c r="B88" s="37"/>
      <c r="C88" s="28" t="s">
        <v>207</v>
      </c>
      <c r="D88" s="32">
        <v>159228</v>
      </c>
      <c r="E88" s="31">
        <v>19</v>
      </c>
      <c r="F88" s="32">
        <v>224000</v>
      </c>
      <c r="G88" s="33">
        <v>0.99</v>
      </c>
      <c r="H88" s="32">
        <v>7</v>
      </c>
      <c r="I88" s="32">
        <v>50000</v>
      </c>
      <c r="J88" s="28" t="s">
        <v>210</v>
      </c>
      <c r="K88" s="28" t="s">
        <v>76</v>
      </c>
    </row>
    <row r="89" spans="1:11" x14ac:dyDescent="0.3">
      <c r="A89" s="1" t="s">
        <v>217</v>
      </c>
      <c r="B89" s="12"/>
      <c r="C89" s="1" t="s">
        <v>218</v>
      </c>
      <c r="D89" s="23">
        <v>9369</v>
      </c>
      <c r="E89" s="7">
        <v>28</v>
      </c>
      <c r="F89" s="23">
        <v>48000</v>
      </c>
      <c r="G89" s="8">
        <v>1</v>
      </c>
      <c r="H89" s="25"/>
      <c r="I89" s="23">
        <v>48000</v>
      </c>
      <c r="J89" s="1" t="s">
        <v>219</v>
      </c>
      <c r="K89" s="1"/>
    </row>
    <row r="90" spans="1:11" x14ac:dyDescent="0.3">
      <c r="A90" s="28" t="s">
        <v>220</v>
      </c>
      <c r="B90" s="37"/>
      <c r="C90" s="28" t="s">
        <v>207</v>
      </c>
      <c r="D90" s="32">
        <v>19833</v>
      </c>
      <c r="E90" s="31">
        <v>17</v>
      </c>
      <c r="F90" s="32">
        <v>149000</v>
      </c>
      <c r="G90" s="33">
        <v>0.99</v>
      </c>
      <c r="H90" s="48"/>
      <c r="I90" s="32">
        <v>50000</v>
      </c>
      <c r="J90" s="28" t="s">
        <v>221</v>
      </c>
      <c r="K90" s="28" t="s">
        <v>222</v>
      </c>
    </row>
    <row r="91" spans="1:11" x14ac:dyDescent="0.3">
      <c r="A91" s="39"/>
      <c r="B91" s="40"/>
      <c r="C91" s="41" t="s">
        <v>223</v>
      </c>
      <c r="D91" s="42">
        <f>SUM(D84:D90)</f>
        <v>1462761</v>
      </c>
      <c r="E91" s="43">
        <f>SUM(E84:E90)</f>
        <v>200</v>
      </c>
      <c r="F91" s="42">
        <f>SUM(F84:F90)</f>
        <v>2250000</v>
      </c>
      <c r="G91" s="46">
        <v>0.98</v>
      </c>
      <c r="H91" s="44"/>
      <c r="I91" s="44"/>
      <c r="J91" s="45"/>
      <c r="K91" s="45"/>
    </row>
    <row r="93" spans="1:11" x14ac:dyDescent="0.3">
      <c r="A93" s="15" t="s">
        <v>290</v>
      </c>
      <c r="E93" s="1"/>
      <c r="H93" s="25"/>
    </row>
    <row r="94" spans="1:11" x14ac:dyDescent="0.3">
      <c r="A94" s="28" t="s">
        <v>182</v>
      </c>
      <c r="B94" s="37"/>
      <c r="C94" s="28" t="s">
        <v>183</v>
      </c>
      <c r="D94" s="32">
        <v>37537</v>
      </c>
      <c r="E94" s="31">
        <v>22</v>
      </c>
      <c r="F94" s="32">
        <v>211000</v>
      </c>
      <c r="G94" s="33">
        <v>0.95</v>
      </c>
      <c r="H94" s="36"/>
      <c r="I94" s="32">
        <v>31000</v>
      </c>
      <c r="J94" s="28" t="s">
        <v>35</v>
      </c>
      <c r="K94" s="28" t="s">
        <v>184</v>
      </c>
    </row>
    <row r="95" spans="1:11" x14ac:dyDescent="0.3">
      <c r="A95" s="1" t="s">
        <v>185</v>
      </c>
      <c r="B95" s="12"/>
      <c r="C95" s="1" t="s">
        <v>183</v>
      </c>
      <c r="D95" s="23">
        <v>111365</v>
      </c>
      <c r="E95" s="7">
        <v>23</v>
      </c>
      <c r="F95" s="23">
        <v>174000</v>
      </c>
      <c r="G95" s="8">
        <v>0.95</v>
      </c>
      <c r="H95" s="23">
        <v>87</v>
      </c>
      <c r="I95" s="23">
        <v>45000</v>
      </c>
      <c r="J95" s="1" t="s">
        <v>186</v>
      </c>
      <c r="K95" s="1" t="s">
        <v>187</v>
      </c>
    </row>
    <row r="96" spans="1:11" x14ac:dyDescent="0.3">
      <c r="A96" s="28" t="s">
        <v>188</v>
      </c>
      <c r="B96" s="37"/>
      <c r="C96" s="28" t="s">
        <v>183</v>
      </c>
      <c r="D96" s="32">
        <v>39427</v>
      </c>
      <c r="E96" s="31">
        <v>28</v>
      </c>
      <c r="F96" s="32">
        <v>260000</v>
      </c>
      <c r="G96" s="33">
        <v>0.88</v>
      </c>
      <c r="H96" s="36"/>
      <c r="I96" s="32">
        <v>47000</v>
      </c>
      <c r="J96" s="28" t="s">
        <v>94</v>
      </c>
      <c r="K96" s="28" t="s">
        <v>189</v>
      </c>
    </row>
    <row r="97" spans="1:11" x14ac:dyDescent="0.3">
      <c r="A97" s="1" t="s">
        <v>190</v>
      </c>
      <c r="B97" s="12"/>
      <c r="C97" s="1" t="s">
        <v>183</v>
      </c>
      <c r="D97" s="23">
        <v>19848</v>
      </c>
      <c r="E97" s="7">
        <v>24</v>
      </c>
      <c r="F97" s="23">
        <v>158000</v>
      </c>
      <c r="G97" s="8">
        <v>0.97</v>
      </c>
      <c r="H97" s="24"/>
      <c r="I97" s="23">
        <v>75000</v>
      </c>
      <c r="J97" s="1" t="s">
        <v>12</v>
      </c>
      <c r="K97" s="1" t="s">
        <v>191</v>
      </c>
    </row>
    <row r="98" spans="1:11" x14ac:dyDescent="0.3">
      <c r="A98" s="28" t="s">
        <v>192</v>
      </c>
      <c r="B98" s="37"/>
      <c r="C98" s="28" t="s">
        <v>183</v>
      </c>
      <c r="D98" s="32">
        <v>24574</v>
      </c>
      <c r="E98" s="31">
        <v>21</v>
      </c>
      <c r="F98" s="32">
        <v>226000</v>
      </c>
      <c r="G98" s="33">
        <v>0.98</v>
      </c>
      <c r="H98" s="36"/>
      <c r="I98" s="32">
        <v>55000</v>
      </c>
      <c r="J98" s="28" t="s">
        <v>193</v>
      </c>
      <c r="K98" s="28" t="s">
        <v>194</v>
      </c>
    </row>
    <row r="99" spans="1:11" x14ac:dyDescent="0.3">
      <c r="A99" s="1" t="s">
        <v>195</v>
      </c>
      <c r="B99" s="12"/>
      <c r="C99" s="1" t="s">
        <v>183</v>
      </c>
      <c r="D99" s="23">
        <v>66208</v>
      </c>
      <c r="E99" s="7">
        <v>29</v>
      </c>
      <c r="F99" s="23">
        <v>357000</v>
      </c>
      <c r="G99" s="8">
        <v>1</v>
      </c>
      <c r="H99" s="24"/>
      <c r="I99" s="23">
        <v>53000</v>
      </c>
      <c r="J99" s="1" t="s">
        <v>186</v>
      </c>
      <c r="K99" s="1" t="s">
        <v>196</v>
      </c>
    </row>
    <row r="100" spans="1:11" x14ac:dyDescent="0.3">
      <c r="A100" s="28" t="s">
        <v>197</v>
      </c>
      <c r="B100" s="37"/>
      <c r="C100" s="28" t="s">
        <v>183</v>
      </c>
      <c r="D100" s="32">
        <v>35848</v>
      </c>
      <c r="E100" s="31">
        <v>15</v>
      </c>
      <c r="F100" s="32">
        <v>209000</v>
      </c>
      <c r="G100" s="33">
        <v>0.88</v>
      </c>
      <c r="H100" s="48"/>
      <c r="I100" s="36"/>
      <c r="J100" s="28" t="s">
        <v>198</v>
      </c>
      <c r="K100" s="28" t="s">
        <v>199</v>
      </c>
    </row>
    <row r="101" spans="1:11" x14ac:dyDescent="0.3">
      <c r="A101" s="1" t="s">
        <v>200</v>
      </c>
      <c r="B101" s="12"/>
      <c r="C101" s="1" t="s">
        <v>183</v>
      </c>
      <c r="D101" s="23">
        <v>54707</v>
      </c>
      <c r="E101" s="7">
        <v>13</v>
      </c>
      <c r="F101" s="23">
        <v>86000</v>
      </c>
      <c r="G101" s="8">
        <v>1</v>
      </c>
      <c r="H101" s="25"/>
      <c r="I101" s="23">
        <v>31000</v>
      </c>
      <c r="J101" s="1" t="s">
        <v>201</v>
      </c>
      <c r="K101" s="1" t="s">
        <v>202</v>
      </c>
    </row>
    <row r="102" spans="1:11" x14ac:dyDescent="0.3">
      <c r="A102" s="28" t="s">
        <v>203</v>
      </c>
      <c r="B102" s="37"/>
      <c r="C102" s="28" t="s">
        <v>183</v>
      </c>
      <c r="D102" s="32">
        <v>45229</v>
      </c>
      <c r="E102" s="31">
        <v>14</v>
      </c>
      <c r="F102" s="32">
        <v>239000</v>
      </c>
      <c r="G102" s="33">
        <v>0.97</v>
      </c>
      <c r="H102" s="32">
        <v>9</v>
      </c>
      <c r="I102" s="32">
        <v>98000</v>
      </c>
      <c r="J102" s="28" t="s">
        <v>12</v>
      </c>
      <c r="K102" s="28" t="s">
        <v>204</v>
      </c>
    </row>
    <row r="103" spans="1:11" x14ac:dyDescent="0.3">
      <c r="A103" s="39"/>
      <c r="B103" s="40"/>
      <c r="C103" s="41" t="s">
        <v>205</v>
      </c>
      <c r="D103" s="42">
        <f>SUM(D94:D102)</f>
        <v>434743</v>
      </c>
      <c r="E103" s="43">
        <f>SUM(E94:E102)</f>
        <v>189</v>
      </c>
      <c r="F103" s="42">
        <f>SUM(F94:F102)</f>
        <v>1920000</v>
      </c>
      <c r="G103" s="46">
        <v>0.95</v>
      </c>
      <c r="H103" s="58"/>
      <c r="I103" s="44"/>
      <c r="J103" s="45"/>
      <c r="K103" s="45"/>
    </row>
    <row r="104" spans="1:11" x14ac:dyDescent="0.3">
      <c r="A104" s="59"/>
      <c r="B104" s="60"/>
      <c r="C104" s="61"/>
      <c r="D104" s="62"/>
      <c r="E104" s="63"/>
      <c r="F104" s="62"/>
      <c r="G104" s="64"/>
      <c r="H104" s="65"/>
      <c r="I104" s="66"/>
      <c r="J104" s="67"/>
      <c r="K104" s="67"/>
    </row>
    <row r="105" spans="1:11" x14ac:dyDescent="0.3">
      <c r="A105" s="15" t="s">
        <v>292</v>
      </c>
      <c r="H105" s="25"/>
    </row>
    <row r="106" spans="1:11" x14ac:dyDescent="0.3">
      <c r="A106" s="28" t="s">
        <v>224</v>
      </c>
      <c r="B106" s="35">
        <v>-7</v>
      </c>
      <c r="C106" s="28" t="s">
        <v>225</v>
      </c>
      <c r="D106" s="32">
        <v>206215</v>
      </c>
      <c r="E106" s="31">
        <v>3</v>
      </c>
      <c r="F106" s="32">
        <v>278000</v>
      </c>
      <c r="G106" s="33">
        <v>0.99</v>
      </c>
      <c r="H106" s="48"/>
      <c r="I106" s="34"/>
      <c r="J106" s="68"/>
      <c r="K106" s="28" t="s">
        <v>226</v>
      </c>
    </row>
    <row r="107" spans="1:11" x14ac:dyDescent="0.3">
      <c r="A107" s="1" t="s">
        <v>227</v>
      </c>
      <c r="C107" s="1" t="s">
        <v>225</v>
      </c>
      <c r="D107" s="23">
        <v>76328</v>
      </c>
      <c r="E107" s="7">
        <v>17</v>
      </c>
      <c r="F107" s="23">
        <v>187000</v>
      </c>
      <c r="G107" s="8">
        <v>0.98</v>
      </c>
      <c r="H107" s="24"/>
      <c r="I107" s="23">
        <v>44000</v>
      </c>
      <c r="J107" s="1" t="s">
        <v>228</v>
      </c>
      <c r="K107" s="1" t="s">
        <v>55</v>
      </c>
    </row>
    <row r="108" spans="1:11" x14ac:dyDescent="0.3">
      <c r="A108" s="28" t="s">
        <v>229</v>
      </c>
      <c r="B108" s="29"/>
      <c r="C108" s="28" t="s">
        <v>225</v>
      </c>
      <c r="D108" s="32">
        <v>188306</v>
      </c>
      <c r="E108" s="31">
        <v>41</v>
      </c>
      <c r="F108" s="32">
        <v>391000</v>
      </c>
      <c r="G108" s="33">
        <v>0.99</v>
      </c>
      <c r="H108" s="34"/>
      <c r="I108" s="34"/>
      <c r="J108" s="68"/>
      <c r="K108" s="28" t="s">
        <v>230</v>
      </c>
    </row>
    <row r="109" spans="1:11" x14ac:dyDescent="0.3">
      <c r="A109" s="1" t="s">
        <v>231</v>
      </c>
      <c r="C109" s="1" t="s">
        <v>225</v>
      </c>
      <c r="D109" s="23">
        <v>106069</v>
      </c>
      <c r="E109" s="7">
        <v>67</v>
      </c>
      <c r="F109" s="23">
        <v>431000</v>
      </c>
      <c r="G109" s="8">
        <v>0.99</v>
      </c>
      <c r="I109" s="23">
        <v>12000</v>
      </c>
      <c r="J109" s="1" t="s">
        <v>232</v>
      </c>
      <c r="K109" s="1" t="s">
        <v>233</v>
      </c>
    </row>
    <row r="110" spans="1:11" x14ac:dyDescent="0.3">
      <c r="A110" s="69"/>
      <c r="B110" s="70"/>
      <c r="C110" s="51" t="s">
        <v>234</v>
      </c>
      <c r="D110" s="52">
        <f>SUM(D106:D109)</f>
        <v>576918</v>
      </c>
      <c r="E110" s="53">
        <f>SUM(E106:E109)</f>
        <v>128</v>
      </c>
      <c r="F110" s="52">
        <f>SUM(F106:F109)</f>
        <v>1287000</v>
      </c>
      <c r="G110" s="54">
        <v>0.99</v>
      </c>
      <c r="H110" s="55"/>
      <c r="I110" s="55"/>
      <c r="J110" s="56"/>
      <c r="K110" s="56"/>
    </row>
    <row r="112" spans="1:11" x14ac:dyDescent="0.3">
      <c r="H112" s="25"/>
    </row>
    <row r="113" spans="1:11" x14ac:dyDescent="0.3">
      <c r="A113" s="15" t="s">
        <v>293</v>
      </c>
      <c r="G113" s="6"/>
      <c r="H113" s="25"/>
    </row>
    <row r="114" spans="1:11" x14ac:dyDescent="0.3">
      <c r="A114" s="28" t="s">
        <v>235</v>
      </c>
      <c r="B114" s="29"/>
      <c r="C114" s="28" t="s">
        <v>236</v>
      </c>
      <c r="D114" s="32">
        <v>35516</v>
      </c>
      <c r="E114" s="31">
        <v>24</v>
      </c>
      <c r="F114" s="32">
        <v>243000</v>
      </c>
      <c r="G114" s="33">
        <v>1</v>
      </c>
      <c r="H114" s="36"/>
      <c r="I114" s="32">
        <v>16500</v>
      </c>
      <c r="J114" s="28" t="s">
        <v>24</v>
      </c>
      <c r="K114" s="28" t="s">
        <v>237</v>
      </c>
    </row>
    <row r="115" spans="1:11" x14ac:dyDescent="0.3">
      <c r="A115" s="1" t="s">
        <v>238</v>
      </c>
      <c r="C115" s="1" t="s">
        <v>236</v>
      </c>
      <c r="D115" s="23">
        <v>42425</v>
      </c>
      <c r="E115" s="7">
        <v>29</v>
      </c>
      <c r="F115" s="23">
        <v>398000</v>
      </c>
      <c r="G115" s="8">
        <v>0.91</v>
      </c>
      <c r="H115" s="24"/>
      <c r="I115" s="23">
        <v>57000</v>
      </c>
      <c r="J115" s="1" t="s">
        <v>12</v>
      </c>
      <c r="K115" s="1" t="s">
        <v>239</v>
      </c>
    </row>
    <row r="116" spans="1:11" x14ac:dyDescent="0.3">
      <c r="A116" s="28" t="s">
        <v>240</v>
      </c>
      <c r="B116" s="35">
        <v>-5</v>
      </c>
      <c r="C116" s="28" t="s">
        <v>236</v>
      </c>
      <c r="D116" s="32">
        <v>137424</v>
      </c>
      <c r="E116" s="31">
        <v>35</v>
      </c>
      <c r="F116" s="32">
        <v>315000</v>
      </c>
      <c r="G116" s="33">
        <v>1</v>
      </c>
      <c r="H116" s="48"/>
      <c r="I116" s="36"/>
      <c r="J116" s="28"/>
      <c r="K116" s="28" t="s">
        <v>241</v>
      </c>
    </row>
    <row r="117" spans="1:11" x14ac:dyDescent="0.3">
      <c r="A117" s="1" t="s">
        <v>242</v>
      </c>
      <c r="C117" s="1" t="s">
        <v>236</v>
      </c>
      <c r="D117" s="23">
        <v>19669</v>
      </c>
      <c r="E117" s="7">
        <v>4</v>
      </c>
      <c r="F117" s="23">
        <v>32000</v>
      </c>
      <c r="G117" s="8">
        <v>1</v>
      </c>
      <c r="H117" s="25"/>
      <c r="I117" s="24"/>
      <c r="J117" s="1"/>
      <c r="K117" s="1"/>
    </row>
    <row r="118" spans="1:11" x14ac:dyDescent="0.3">
      <c r="A118" s="28" t="s">
        <v>243</v>
      </c>
      <c r="B118" s="29"/>
      <c r="C118" s="28" t="s">
        <v>236</v>
      </c>
      <c r="D118" s="32">
        <v>23813</v>
      </c>
      <c r="E118" s="31">
        <v>13</v>
      </c>
      <c r="F118" s="32">
        <v>43000</v>
      </c>
      <c r="G118" s="33">
        <v>1</v>
      </c>
      <c r="H118" s="48"/>
      <c r="I118" s="36"/>
      <c r="J118" s="28"/>
      <c r="K118" s="28"/>
    </row>
    <row r="119" spans="1:11" x14ac:dyDescent="0.3">
      <c r="A119" s="1" t="s">
        <v>244</v>
      </c>
      <c r="C119" s="1" t="s">
        <v>236</v>
      </c>
      <c r="D119" s="23">
        <v>27171</v>
      </c>
      <c r="E119" s="7">
        <v>7</v>
      </c>
      <c r="F119" s="23">
        <v>80000</v>
      </c>
      <c r="G119" s="8">
        <v>0.98</v>
      </c>
      <c r="I119" s="23">
        <v>54000</v>
      </c>
      <c r="J119" s="1" t="s">
        <v>12</v>
      </c>
      <c r="K119" s="1"/>
    </row>
    <row r="120" spans="1:11" x14ac:dyDescent="0.3">
      <c r="A120" s="69"/>
      <c r="B120" s="70"/>
      <c r="C120" s="51" t="s">
        <v>245</v>
      </c>
      <c r="D120" s="52">
        <f>SUM(D114:D119)</f>
        <v>286018</v>
      </c>
      <c r="E120" s="53">
        <f>SUM(E114:E119)</f>
        <v>112</v>
      </c>
      <c r="F120" s="52">
        <f>SUM(F114:F119)</f>
        <v>1111000</v>
      </c>
      <c r="G120" s="54">
        <v>0.97</v>
      </c>
      <c r="H120" s="71"/>
      <c r="I120" s="55"/>
      <c r="J120" s="56"/>
      <c r="K120" s="56"/>
    </row>
    <row r="121" spans="1:11" x14ac:dyDescent="0.3">
      <c r="E121" s="1"/>
      <c r="H121" s="25"/>
    </row>
    <row r="122" spans="1:11" x14ac:dyDescent="0.3">
      <c r="A122" s="15" t="s">
        <v>294</v>
      </c>
      <c r="B122" s="12"/>
      <c r="C122" s="1"/>
      <c r="D122" s="25"/>
      <c r="F122" s="25"/>
      <c r="G122" s="6"/>
      <c r="H122" s="25"/>
    </row>
    <row r="123" spans="1:11" x14ac:dyDescent="0.3">
      <c r="A123" s="28" t="s">
        <v>246</v>
      </c>
      <c r="B123" s="37"/>
      <c r="C123" s="28" t="s">
        <v>247</v>
      </c>
      <c r="D123" s="32">
        <v>37949</v>
      </c>
      <c r="E123" s="31">
        <v>14</v>
      </c>
      <c r="F123" s="32">
        <v>168000</v>
      </c>
      <c r="G123" s="33">
        <v>0.97</v>
      </c>
      <c r="H123" s="48"/>
      <c r="I123" s="36"/>
      <c r="J123" s="28"/>
      <c r="K123" s="28" t="s">
        <v>248</v>
      </c>
    </row>
    <row r="124" spans="1:11" x14ac:dyDescent="0.3">
      <c r="A124" s="1" t="s">
        <v>249</v>
      </c>
      <c r="B124" s="12"/>
      <c r="C124" s="1" t="s">
        <v>247</v>
      </c>
      <c r="D124" s="23">
        <v>41745</v>
      </c>
      <c r="E124" s="7">
        <v>21</v>
      </c>
      <c r="F124" s="23">
        <v>258000</v>
      </c>
      <c r="G124" s="8">
        <v>0.93</v>
      </c>
      <c r="H124" s="25"/>
      <c r="I124" s="24"/>
      <c r="J124" s="1"/>
      <c r="K124" s="1" t="s">
        <v>250</v>
      </c>
    </row>
    <row r="125" spans="1:11" x14ac:dyDescent="0.3">
      <c r="A125" s="28" t="s">
        <v>251</v>
      </c>
      <c r="B125" s="37"/>
      <c r="C125" s="28" t="s">
        <v>247</v>
      </c>
      <c r="D125" s="32">
        <v>17129</v>
      </c>
      <c r="E125" s="31">
        <v>11</v>
      </c>
      <c r="F125" s="32">
        <v>141000</v>
      </c>
      <c r="G125" s="33">
        <v>1</v>
      </c>
      <c r="H125" s="34"/>
      <c r="I125" s="32">
        <v>63000</v>
      </c>
      <c r="J125" s="28" t="s">
        <v>252</v>
      </c>
      <c r="K125" s="28" t="s">
        <v>253</v>
      </c>
    </row>
    <row r="126" spans="1:11" x14ac:dyDescent="0.3">
      <c r="A126" s="1" t="s">
        <v>254</v>
      </c>
      <c r="B126" s="12"/>
      <c r="C126" s="1" t="s">
        <v>247</v>
      </c>
      <c r="D126" s="23">
        <v>122649</v>
      </c>
      <c r="E126" s="7">
        <v>17</v>
      </c>
      <c r="F126" s="23">
        <v>211000</v>
      </c>
      <c r="G126" s="8">
        <v>0.92</v>
      </c>
      <c r="H126" s="25"/>
      <c r="I126" s="23">
        <v>86000</v>
      </c>
      <c r="J126" s="1" t="s">
        <v>255</v>
      </c>
      <c r="K126" s="1" t="s">
        <v>256</v>
      </c>
    </row>
    <row r="127" spans="1:11" x14ac:dyDescent="0.3">
      <c r="A127" s="51"/>
      <c r="B127" s="72"/>
      <c r="C127" s="51" t="s">
        <v>257</v>
      </c>
      <c r="D127" s="52">
        <f>SUM(D123:D126)</f>
        <v>219472</v>
      </c>
      <c r="E127" s="53">
        <f>SUM(E123:E126)</f>
        <v>63</v>
      </c>
      <c r="F127" s="52">
        <f>SUM(F123:F126)</f>
        <v>778000</v>
      </c>
      <c r="G127" s="54">
        <v>0.95</v>
      </c>
      <c r="H127" s="71"/>
      <c r="I127" s="55"/>
      <c r="J127" s="56"/>
      <c r="K127" s="56"/>
    </row>
    <row r="129" spans="1:11" x14ac:dyDescent="0.3">
      <c r="A129" s="15" t="s">
        <v>295</v>
      </c>
      <c r="B129" s="12"/>
      <c r="C129" s="1"/>
      <c r="D129" s="25"/>
      <c r="E129" s="1"/>
      <c r="F129" s="25"/>
      <c r="G129" s="6"/>
      <c r="H129" s="25"/>
    </row>
    <row r="130" spans="1:11" x14ac:dyDescent="0.3">
      <c r="A130" s="28" t="s">
        <v>258</v>
      </c>
      <c r="B130" s="37"/>
      <c r="C130" s="28" t="s">
        <v>259</v>
      </c>
      <c r="D130" s="32">
        <v>76176</v>
      </c>
      <c r="E130" s="31">
        <v>40</v>
      </c>
      <c r="F130" s="32">
        <v>495000</v>
      </c>
      <c r="G130" s="33">
        <v>0.9</v>
      </c>
      <c r="H130" s="34"/>
      <c r="I130" s="32">
        <v>99000</v>
      </c>
      <c r="J130" s="28" t="s">
        <v>260</v>
      </c>
      <c r="K130" s="28" t="s">
        <v>261</v>
      </c>
    </row>
    <row r="131" spans="1:11" x14ac:dyDescent="0.3">
      <c r="A131" s="1" t="s">
        <v>262</v>
      </c>
      <c r="B131" s="12"/>
      <c r="C131" s="1" t="s">
        <v>263</v>
      </c>
      <c r="D131" s="23">
        <v>37540</v>
      </c>
      <c r="E131" s="7">
        <v>22</v>
      </c>
      <c r="F131" s="23">
        <v>264000</v>
      </c>
      <c r="G131" s="8">
        <v>0.93</v>
      </c>
      <c r="I131" s="23">
        <v>74000</v>
      </c>
      <c r="J131" s="1" t="s">
        <v>219</v>
      </c>
      <c r="K131" s="1" t="s">
        <v>264</v>
      </c>
    </row>
    <row r="132" spans="1:11" x14ac:dyDescent="0.3">
      <c r="A132" s="28" t="s">
        <v>265</v>
      </c>
      <c r="B132" s="35">
        <v>-4</v>
      </c>
      <c r="C132" s="28" t="s">
        <v>266</v>
      </c>
      <c r="D132" s="32">
        <v>184606</v>
      </c>
      <c r="E132" s="31">
        <v>41</v>
      </c>
      <c r="F132" s="32">
        <v>642000</v>
      </c>
      <c r="G132" s="33">
        <v>0.91</v>
      </c>
      <c r="H132" s="34"/>
      <c r="I132" s="36">
        <v>82000</v>
      </c>
      <c r="J132" s="47" t="s">
        <v>267</v>
      </c>
      <c r="K132" s="73" t="s">
        <v>268</v>
      </c>
    </row>
    <row r="133" spans="1:11" x14ac:dyDescent="0.3">
      <c r="A133" s="1" t="s">
        <v>269</v>
      </c>
      <c r="B133" s="12"/>
      <c r="C133" s="1" t="s">
        <v>270</v>
      </c>
      <c r="D133" s="23">
        <v>20121</v>
      </c>
      <c r="E133" s="7">
        <v>20</v>
      </c>
      <c r="F133" s="23">
        <v>205000</v>
      </c>
      <c r="G133" s="8">
        <v>0.85</v>
      </c>
      <c r="I133" s="23">
        <v>69000</v>
      </c>
      <c r="J133" s="1" t="s">
        <v>271</v>
      </c>
      <c r="K133" s="1" t="s">
        <v>272</v>
      </c>
    </row>
    <row r="134" spans="1:11" x14ac:dyDescent="0.3">
      <c r="A134" s="28" t="s">
        <v>273</v>
      </c>
      <c r="B134" s="35">
        <v>-3</v>
      </c>
      <c r="C134" s="28" t="s">
        <v>274</v>
      </c>
      <c r="D134" s="32">
        <v>8651</v>
      </c>
      <c r="E134" s="31">
        <v>11</v>
      </c>
      <c r="F134" s="32">
        <v>126000</v>
      </c>
      <c r="G134" s="33">
        <v>0.98</v>
      </c>
      <c r="H134" s="34"/>
      <c r="I134" s="32">
        <v>75000</v>
      </c>
      <c r="J134" s="28" t="s">
        <v>12</v>
      </c>
      <c r="K134" s="28" t="s">
        <v>275</v>
      </c>
    </row>
    <row r="135" spans="1:11" x14ac:dyDescent="0.3">
      <c r="A135" s="1" t="s">
        <v>276</v>
      </c>
      <c r="B135" s="12" t="s">
        <v>83</v>
      </c>
      <c r="C135" s="1" t="s">
        <v>266</v>
      </c>
      <c r="D135" s="23">
        <v>88268</v>
      </c>
      <c r="E135" s="7">
        <v>18</v>
      </c>
      <c r="F135" s="23">
        <v>305000</v>
      </c>
      <c r="G135" s="8">
        <v>0.85</v>
      </c>
      <c r="I135" s="24"/>
      <c r="J135" s="9"/>
      <c r="K135" s="11" t="s">
        <v>277</v>
      </c>
    </row>
    <row r="136" spans="1:11" x14ac:dyDescent="0.3">
      <c r="A136" s="28" t="s">
        <v>278</v>
      </c>
      <c r="B136" s="37"/>
      <c r="C136" s="28" t="s">
        <v>259</v>
      </c>
      <c r="D136" s="32">
        <v>40998</v>
      </c>
      <c r="E136" s="31">
        <v>15</v>
      </c>
      <c r="F136" s="32">
        <v>168000</v>
      </c>
      <c r="G136" s="33">
        <v>0.99</v>
      </c>
      <c r="H136" s="34"/>
      <c r="I136" s="32">
        <v>32000</v>
      </c>
      <c r="J136" s="28" t="s">
        <v>52</v>
      </c>
      <c r="K136" s="28" t="s">
        <v>279</v>
      </c>
    </row>
    <row r="137" spans="1:11" x14ac:dyDescent="0.3">
      <c r="A137" s="1" t="s">
        <v>280</v>
      </c>
      <c r="B137" s="12"/>
      <c r="C137" s="1" t="s">
        <v>281</v>
      </c>
      <c r="D137" s="74">
        <v>108916</v>
      </c>
      <c r="E137" s="75">
        <v>37</v>
      </c>
      <c r="F137" s="74">
        <v>463000</v>
      </c>
      <c r="G137" s="76">
        <v>0.98</v>
      </c>
      <c r="I137" s="23">
        <v>66000</v>
      </c>
      <c r="J137" s="1" t="s">
        <v>271</v>
      </c>
      <c r="K137" s="1" t="s">
        <v>282</v>
      </c>
    </row>
    <row r="138" spans="1:11" x14ac:dyDescent="0.3">
      <c r="A138" s="51"/>
      <c r="B138" s="72"/>
      <c r="C138" s="51" t="s">
        <v>283</v>
      </c>
      <c r="D138" s="52">
        <f>SUM(D130:D137)</f>
        <v>565276</v>
      </c>
      <c r="E138" s="53">
        <f>SUM(E130:E137)</f>
        <v>204</v>
      </c>
      <c r="F138" s="52">
        <f>+F137+F136+F135+F134+F133+F132+F131+F130</f>
        <v>2668000</v>
      </c>
      <c r="G138" s="54">
        <v>0.92</v>
      </c>
      <c r="H138" s="77"/>
      <c r="I138" s="55"/>
      <c r="J138" s="56"/>
      <c r="K138" s="56"/>
    </row>
    <row r="140" spans="1:11" ht="13.5" thickBot="1" x14ac:dyDescent="0.35">
      <c r="A140" s="80" t="s">
        <v>284</v>
      </c>
      <c r="B140" s="81"/>
      <c r="C140" s="82"/>
      <c r="D140" s="83">
        <f>D138+D127+D120+D110+D91+D103+D81+D63+D40</f>
        <v>11046022</v>
      </c>
      <c r="E140" s="84">
        <f>E138+E127+E120+E110+E91+E103+E81+E63+E40</f>
        <v>2214</v>
      </c>
      <c r="F140" s="83">
        <f>F138+F127+F120+F110+F91+F103+F81+F63+F40</f>
        <v>27397000</v>
      </c>
      <c r="G140" s="85">
        <v>0.95</v>
      </c>
      <c r="H140" s="86">
        <f>SUM(H11:H139)</f>
        <v>2996</v>
      </c>
      <c r="I140" s="87"/>
      <c r="J140" s="88"/>
      <c r="K140" s="88"/>
    </row>
    <row r="141" spans="1:11" ht="13.5" thickTop="1" x14ac:dyDescent="0.3">
      <c r="D141" s="74"/>
      <c r="E141" s="78"/>
      <c r="F141" s="74"/>
      <c r="G141" s="79"/>
    </row>
    <row r="142" spans="1:11" x14ac:dyDescent="0.3">
      <c r="D142" s="23"/>
    </row>
    <row r="146" spans="4:4" x14ac:dyDescent="0.3">
      <c r="D146" s="23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E15A104EDC849B392C83574FB31C6" ma:contentTypeVersion="20" ma:contentTypeDescription="Create a new document." ma:contentTypeScope="" ma:versionID="d0ba4fee249e5b1bbbcb2ff0447fee98">
  <xsd:schema xmlns:xsd="http://www.w3.org/2001/XMLSchema" xmlns:xs="http://www.w3.org/2001/XMLSchema" xmlns:p="http://schemas.microsoft.com/office/2006/metadata/properties" xmlns:ns1="http://schemas.microsoft.com/sharepoint/v3" xmlns:ns2="e1f2faf6-4076-4ea2-ad4d-46bc311ee023" xmlns:ns3="35c59d81-c1fa-4c05-967e-4aa433cdcf0a" targetNamespace="http://schemas.microsoft.com/office/2006/metadata/properties" ma:root="true" ma:fieldsID="ff75678ea787ec3310233b2cf5883d36" ns1:_="" ns2:_="" ns3:_="">
    <xsd:import namespace="http://schemas.microsoft.com/sharepoint/v3"/>
    <xsd:import namespace="e1f2faf6-4076-4ea2-ad4d-46bc311ee023"/>
    <xsd:import namespace="35c59d81-c1fa-4c05-967e-4aa433cdcf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2faf6-4076-4ea2-ad4d-46bc311ee0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e1fd479-1c15-4633-a8fb-db231d12f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59d81-c1fa-4c05-967e-4aa433cdcf0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582f445-6cb4-40e8-b7f6-beb4a535b078}" ma:internalName="TaxCatchAll" ma:showField="CatchAllData" ma:web="35c59d81-c1fa-4c05-967e-4aa433cdcf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1f2faf6-4076-4ea2-ad4d-46bc311ee023">
      <Terms xmlns="http://schemas.microsoft.com/office/infopath/2007/PartnerControls"/>
    </lcf76f155ced4ddcb4097134ff3c332f>
    <TaxCatchAll xmlns="35c59d81-c1fa-4c05-967e-4aa433cdcf0a" xsi:nil="true"/>
  </documentManagement>
</p:properties>
</file>

<file path=customXml/itemProps1.xml><?xml version="1.0" encoding="utf-8"?>
<ds:datastoreItem xmlns:ds="http://schemas.openxmlformats.org/officeDocument/2006/customXml" ds:itemID="{2745999D-E5E1-4D8C-8904-4054C6A609A8}"/>
</file>

<file path=customXml/itemProps2.xml><?xml version="1.0" encoding="utf-8"?>
<ds:datastoreItem xmlns:ds="http://schemas.openxmlformats.org/officeDocument/2006/customXml" ds:itemID="{B7998B2C-1E40-4EE1-B61B-288FD7978FA6}"/>
</file>

<file path=customXml/itemProps3.xml><?xml version="1.0" encoding="utf-8"?>
<ds:datastoreItem xmlns:ds="http://schemas.openxmlformats.org/officeDocument/2006/customXml" ds:itemID="{36890CB5-D7BA-4585-ABDC-DC9C004040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REStatus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Danielle Okun</cp:lastModifiedBy>
  <cp:revision>2</cp:revision>
  <dcterms:created xsi:type="dcterms:W3CDTF">2025-08-06T19:13:06Z</dcterms:created>
  <dcterms:modified xsi:type="dcterms:W3CDTF">2025-08-06T19:13:06Z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0x010100D68E15A104EDC849B392C83574FB31C6</vt:lpwstr>
  </property>
</Properties>
</file>